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/>
  <mc:AlternateContent xmlns:mc="http://schemas.openxmlformats.org/markup-compatibility/2006">
    <mc:Choice Requires="x15">
      <x15ac:absPath xmlns:x15ac="http://schemas.microsoft.com/office/spreadsheetml/2010/11/ac" url="C:\Users\a.czernik\Desktop\Rezerwa 2020\Excele ze sklepu pakiety przedmiotowe 2020\"/>
    </mc:Choice>
  </mc:AlternateContent>
  <xr:revisionPtr revIDLastSave="0" documentId="8_{9914ED9D-B752-484C-9CB7-E4B14BC4BA6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lista do wyboru" sheetId="1" r:id="rId1"/>
    <sheet name="wybrane produkty - podsumowanie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9" i="2" l="1"/>
  <c r="C9" i="2"/>
  <c r="B9" i="2"/>
  <c r="A9" i="2"/>
  <c r="E8" i="2"/>
  <c r="D8" i="2"/>
  <c r="A8" i="2"/>
  <c r="D6" i="2"/>
  <c r="C6" i="2"/>
  <c r="B6" i="2"/>
  <c r="A6" i="2"/>
  <c r="H33" i="1"/>
  <c r="E33" i="1"/>
  <c r="H32" i="1"/>
  <c r="E32" i="1"/>
  <c r="H31" i="1"/>
  <c r="E31" i="1"/>
  <c r="H30" i="1"/>
  <c r="E30" i="1"/>
  <c r="H29" i="1"/>
  <c r="E29" i="1"/>
  <c r="H28" i="1"/>
  <c r="E28" i="1"/>
  <c r="H27" i="1"/>
  <c r="E27" i="1"/>
  <c r="H26" i="1"/>
  <c r="E26" i="1"/>
  <c r="H25" i="1"/>
  <c r="E25" i="1"/>
  <c r="H24" i="1"/>
  <c r="E24" i="1"/>
  <c r="H23" i="1"/>
  <c r="E23" i="1"/>
  <c r="H22" i="1"/>
  <c r="E22" i="1"/>
  <c r="H21" i="1"/>
  <c r="E21" i="1"/>
  <c r="H20" i="1"/>
  <c r="E20" i="1"/>
  <c r="H19" i="1"/>
  <c r="E19" i="1"/>
  <c r="H18" i="1"/>
  <c r="E18" i="1"/>
  <c r="H17" i="1"/>
  <c r="E17" i="1"/>
  <c r="H16" i="1"/>
  <c r="E16" i="1"/>
  <c r="H15" i="1"/>
  <c r="E15" i="1"/>
  <c r="H14" i="1"/>
  <c r="E14" i="1"/>
  <c r="H13" i="1"/>
  <c r="E13" i="1"/>
  <c r="H12" i="1"/>
  <c r="E12" i="1"/>
  <c r="H11" i="1"/>
  <c r="G10" i="2" s="1"/>
  <c r="C10" i="2" s="1"/>
  <c r="E11" i="1"/>
  <c r="H10" i="1"/>
  <c r="E10" i="1"/>
  <c r="H9" i="1"/>
  <c r="E9" i="1"/>
  <c r="H8" i="1"/>
  <c r="G7" i="2" s="1"/>
  <c r="C7" i="2" s="1"/>
  <c r="E8" i="1"/>
  <c r="H7" i="1"/>
  <c r="E7" i="1"/>
  <c r="H6" i="1"/>
  <c r="E6" i="1"/>
  <c r="H5" i="1"/>
  <c r="E5" i="1"/>
  <c r="H4" i="1"/>
  <c r="G3" i="2" s="1"/>
  <c r="E4" i="1"/>
  <c r="E34" i="1" s="1"/>
  <c r="G11" i="2" l="1"/>
  <c r="B11" i="2" s="1"/>
  <c r="D3" i="2"/>
  <c r="E3" i="2" s="1"/>
  <c r="A3" i="2"/>
  <c r="D7" i="2"/>
  <c r="E7" i="2" s="1"/>
  <c r="B7" i="2"/>
  <c r="D10" i="2"/>
  <c r="E10" i="2" s="1"/>
  <c r="B10" i="2"/>
  <c r="B3" i="2"/>
  <c r="G4" i="2"/>
  <c r="E6" i="2"/>
  <c r="A7" i="2"/>
  <c r="E9" i="2"/>
  <c r="A10" i="2"/>
  <c r="G12" i="2" l="1"/>
  <c r="C12" i="2" s="1"/>
  <c r="C11" i="2"/>
  <c r="E11" i="2" s="1"/>
  <c r="A11" i="2"/>
  <c r="B4" i="2"/>
  <c r="A4" i="2"/>
  <c r="G5" i="2"/>
  <c r="D4" i="2"/>
  <c r="E4" i="2" s="1"/>
  <c r="D12" i="2" l="1"/>
  <c r="G13" i="2"/>
  <c r="B13" i="2" s="1"/>
  <c r="B12" i="2"/>
  <c r="A12" i="2"/>
  <c r="C5" i="2"/>
  <c r="A5" i="2"/>
  <c r="D5" i="2"/>
  <c r="B5" i="2"/>
  <c r="E12" i="2"/>
  <c r="D13" i="2" l="1"/>
  <c r="A13" i="2"/>
  <c r="C13" i="2"/>
  <c r="G14" i="2"/>
  <c r="G15" i="2" s="1"/>
  <c r="E5" i="2"/>
  <c r="E13" i="2" l="1"/>
  <c r="D14" i="2"/>
  <c r="E14" i="2" s="1"/>
  <c r="B14" i="2"/>
  <c r="A14" i="2"/>
  <c r="G16" i="2"/>
  <c r="D15" i="2"/>
  <c r="B15" i="2"/>
  <c r="A15" i="2"/>
  <c r="C15" i="2"/>
  <c r="E15" i="2" l="1"/>
  <c r="G17" i="2"/>
  <c r="D16" i="2"/>
  <c r="B16" i="2"/>
  <c r="C16" i="2"/>
  <c r="E16" i="2" s="1"/>
  <c r="A16" i="2"/>
  <c r="G18" i="2" l="1"/>
  <c r="D17" i="2"/>
  <c r="B17" i="2"/>
  <c r="A17" i="2"/>
  <c r="C17" i="2"/>
  <c r="E17" i="2" l="1"/>
  <c r="G19" i="2"/>
  <c r="D18" i="2"/>
  <c r="B18" i="2"/>
  <c r="C18" i="2"/>
  <c r="E18" i="2" s="1"/>
  <c r="A18" i="2"/>
  <c r="G20" i="2" l="1"/>
  <c r="D19" i="2"/>
  <c r="B19" i="2"/>
  <c r="A19" i="2"/>
  <c r="C19" i="2"/>
  <c r="E19" i="2" l="1"/>
  <c r="G21" i="2"/>
  <c r="D20" i="2"/>
  <c r="B20" i="2"/>
  <c r="C20" i="2"/>
  <c r="E20" i="2" s="1"/>
  <c r="A20" i="2"/>
  <c r="G22" i="2" l="1"/>
  <c r="D21" i="2"/>
  <c r="B21" i="2"/>
  <c r="A21" i="2"/>
  <c r="C21" i="2"/>
  <c r="E21" i="2" l="1"/>
  <c r="G23" i="2"/>
  <c r="D22" i="2"/>
  <c r="B22" i="2"/>
  <c r="C22" i="2"/>
  <c r="E22" i="2" s="1"/>
  <c r="A22" i="2"/>
  <c r="G24" i="2" l="1"/>
  <c r="D23" i="2"/>
  <c r="B23" i="2"/>
  <c r="A23" i="2"/>
  <c r="C23" i="2"/>
  <c r="E23" i="2" l="1"/>
  <c r="G25" i="2"/>
  <c r="D24" i="2"/>
  <c r="B24" i="2"/>
  <c r="C24" i="2"/>
  <c r="E24" i="2" s="1"/>
  <c r="A24" i="2"/>
  <c r="G26" i="2" l="1"/>
  <c r="D25" i="2"/>
  <c r="B25" i="2"/>
  <c r="A25" i="2"/>
  <c r="C25" i="2"/>
  <c r="E25" i="2" l="1"/>
  <c r="G27" i="2"/>
  <c r="D26" i="2"/>
  <c r="B26" i="2"/>
  <c r="C26" i="2"/>
  <c r="A26" i="2"/>
  <c r="E26" i="2" l="1"/>
  <c r="G28" i="2"/>
  <c r="D27" i="2"/>
  <c r="B27" i="2"/>
  <c r="A27" i="2"/>
  <c r="C27" i="2"/>
  <c r="E27" i="2" l="1"/>
  <c r="G29" i="2"/>
  <c r="D28" i="2"/>
  <c r="B28" i="2"/>
  <c r="C28" i="2"/>
  <c r="E28" i="2" s="1"/>
  <c r="A28" i="2"/>
  <c r="G30" i="2" l="1"/>
  <c r="D29" i="2"/>
  <c r="B29" i="2"/>
  <c r="A29" i="2"/>
  <c r="C29" i="2"/>
  <c r="E29" i="2" l="1"/>
  <c r="G31" i="2"/>
  <c r="D30" i="2"/>
  <c r="B30" i="2"/>
  <c r="C30" i="2"/>
  <c r="E30" i="2" s="1"/>
  <c r="A30" i="2"/>
  <c r="G32" i="2" l="1"/>
  <c r="D31" i="2"/>
  <c r="B31" i="2"/>
  <c r="A31" i="2"/>
  <c r="C31" i="2"/>
  <c r="E31" i="2" l="1"/>
  <c r="D32" i="2"/>
  <c r="B32" i="2"/>
  <c r="C32" i="2"/>
  <c r="E32" i="2" s="1"/>
  <c r="F2" i="2" s="1"/>
  <c r="A32" i="2"/>
</calcChain>
</file>

<file path=xl/sharedStrings.xml><?xml version="1.0" encoding="utf-8"?>
<sst xmlns="http://schemas.openxmlformats.org/spreadsheetml/2006/main" count="107" uniqueCount="96">
  <si>
    <t>199261 Pakiet Chemia</t>
  </si>
  <si>
    <t>Kod</t>
  </si>
  <si>
    <t>Nazwa</t>
  </si>
  <si>
    <t>Ilość</t>
  </si>
  <si>
    <t>Cena
brutto</t>
  </si>
  <si>
    <t>Wartość
brutto</t>
  </si>
  <si>
    <t>Opis</t>
  </si>
  <si>
    <t>Zdjęcie</t>
  </si>
  <si>
    <t>571143</t>
  </si>
  <si>
    <t>Model atomu</t>
  </si>
  <si>
    <t>Model atomu dzięki któremu uczniowie mają możliwość osadzania odpowiedniej liczby elektronów na poszczególnych powłokach oraz odpowiedniej liczby protonów i neutronów wewnątrz jądra atomu. Pomoc dydaktyczna wspaniale sprawdza się podczas zajęć. Model oparty o teorię budowy atomu według Nielsa Bohra stanowi doskonałą pomoc dydaktyczną podczas nauki o najmniejszych cząstkach budujących nasz świat. Zachęca uczniów do aktywnego uczestnictwa w zajęciach, na których mogą samodzielnie dobrać odpowiednie elementy i własnoręcznie zbudować z nich atom, izotop lub jon. A wszystko to za pomocą jednego zestawu!
 W skład zestawu wchodzą: trzyczęściowe pudełko: pokrywka i część dolna z oznaczonymi 4 powłokami elektronowymi stanowią podstawę do tworzenia atomu, 30 protonów, 30 neutronów i 30 elektronów. • śr. 23 cm</t>
  </si>
  <si>
    <t>571162</t>
  </si>
  <si>
    <t>Modele atomów - zestaw do chemii organicznej i nieorganicznej, 240 el.</t>
  </si>
  <si>
    <t>Zestaw pozwala budować struktury chemiczne. W zestawie znajdują się modele wielu pierwiastków oraz 2 rodzaje łączników symbolizujących wiązania (m.in. pojedyncze kowalencyjne, podwójne, potrójne, koordynacyjne i jonowe). • 240 elem. • wym. pudełka 23,5 x 17 x 3,5 cm • śr. atomów 2,3 cm</t>
  </si>
  <si>
    <t>571169</t>
  </si>
  <si>
    <t>Statyw laboratoryjny</t>
  </si>
  <si>
    <t>Statyw uniwersalny przeznaczony jest do wszelkich prac laboratoryjnych. Służy do mocowania kolb, pipet, termometrów, biuret, rozdzielaczy itp. jak również służy jako podstawa kolb przy ogrzewaniu nad palnikiem.</t>
  </si>
  <si>
    <t>571145</t>
  </si>
  <si>
    <t>Łyżeczki do spalań</t>
  </si>
  <si>
    <t>Łyżeczka do spalań wykonana z mosiądzu. • dł. 28 cm • śr. miseczki 2 cm</t>
  </si>
  <si>
    <t>841013</t>
  </si>
  <si>
    <t>Probówki okrągłodenne 18x180, 250 szt.</t>
  </si>
  <si>
    <t>Probówka okrągłodenna bakteriologiczna, wykonana ze szkła borokrzemowego BORO 3.3. • 250 szt. • wym. 18 x 1,8 cm</t>
  </si>
  <si>
    <t>841024</t>
  </si>
  <si>
    <t>Zlewka niska 250 ml, 10 szt.</t>
  </si>
  <si>
    <t>Zlewka duża z wylewem, skalowana, wykonana ze szkła borokrzemowego BORO 3.3
	• poj. 250 ml • śr. 7 cm • wys. 8 cm. • 10 szt.</t>
  </si>
  <si>
    <t>571045</t>
  </si>
  <si>
    <t>Kolba stożkowa z szeroką szyją 250 ml, 10 szt.</t>
  </si>
  <si>
    <t>• wykonane ze szkła borokrzemowego BORO 3.3• 10 szt.
	• poj. 250 ml • wym. 8,5 x 14 cm</t>
  </si>
  <si>
    <t>571030</t>
  </si>
  <si>
    <t>Statyw na probówki</t>
  </si>
  <si>
    <t>• wykonany z tworzywa sztucznego • na 40 probówek o śr. do 25 mm • wym. 25 x 11 x 7 cm</t>
  </si>
  <si>
    <t>571032</t>
  </si>
  <si>
    <t>Suszarka na szkło laboratoryjne</t>
  </si>
  <si>
    <t>• wykonana ze stali, z powłoką z tworzywa sztucznego • 32 miejsca • wym. 36 x 15 x 47 cm</t>
  </si>
  <si>
    <t>841023</t>
  </si>
  <si>
    <t>Płyta ociekowa</t>
  </si>
  <si>
    <t>Płyta wykonana z polistyrenu. W dolnej części znajduje się zbiorniczek zamknięty korkiem, zapobiegający wylaniu się pozostałości. Posiada kanał zlewu, który zbiera odpady, usuwane przez rurkę spustową. Płyta ma miejsca na 72 zdejmowane kołki (w zestawie) •  wym. płyty 45 x 63 x 11 cm • kołki o dł. 9,5 cm i śr. 0,6 cm • mocowanie i wąż spustowy w zestawie.</t>
  </si>
  <si>
    <t>571067</t>
  </si>
  <si>
    <t>Szczotka do mycia szkła</t>
  </si>
  <si>
    <t>• wykonana z nylonu • wym. 2 x 25 cm</t>
  </si>
  <si>
    <t>571093</t>
  </si>
  <si>
    <t>Butelka z zakraplaczem 30 ml</t>
  </si>
  <si>
    <t>Butelka z transparentnego szkła z zakraplaczem z gumowym korkiem • poj. 30 mm • śr. 3,9 cm • wys. całkowita 11 cm • wys. butelki 7 cm.</t>
  </si>
  <si>
    <t>571130</t>
  </si>
  <si>
    <t>Paski pH wskaźnikowe pH 1-14, ekonomiczne</t>
  </si>
  <si>
    <t>Paski (papierki) wskaźnikowe do oznaczania poziomu pH w zakresie 1-14. Doskonałe do celów edukacyjnych ze względu na wystarczającą do celów dydaktycznych ogólną dokładność wskazań. • 100 szt.</t>
  </si>
  <si>
    <t>571033</t>
  </si>
  <si>
    <t>Bagietki - pręciki szklane, 5 szt.</t>
  </si>
  <si>
    <t>• wykonane ze szkła • 5 szt. • wym. 0,6 x 25 cm</t>
  </si>
  <si>
    <t>571120</t>
  </si>
  <si>
    <t>Pipety Pasteura 5 ml (500 szt)</t>
  </si>
  <si>
    <t>Zestaw 500 pipet Pasteura z polietylenu • poj. 5 ml • skalowanie co 0,5 ml • dł. 21 cm.</t>
  </si>
  <si>
    <t>841011</t>
  </si>
  <si>
    <t>Palnik gazowy</t>
  </si>
  <si>
    <t>Palnik na propan-butan. Zastosowanie w palniku zaworu iglicowego umożliwia dokładne wyregulowanie ilości podawanego gazu na dyszę • temperaturze płomienia ok. 1100°C. • śr. króćca 9 mm</t>
  </si>
  <si>
    <t>841012</t>
  </si>
  <si>
    <t>Wężyk do palnika gazowego 1,5 mb</t>
  </si>
  <si>
    <t>Wąż do gazu bezpieczny z wzmocnionymi końcówkami. Testowany i zarejestrowany DIN DVGW. • ciśnienie pracy do 100 mbar • dł. 1,5 m</t>
  </si>
  <si>
    <t>604204</t>
  </si>
  <si>
    <t>Płytki Petriego</t>
  </si>
  <si>
    <t>Płytki bez przegródek, wykonane z transparentnego tworzywa sztucznego. • 3 szt. • wym. 9 x 1,5 cm</t>
  </si>
  <si>
    <t>604205</t>
  </si>
  <si>
    <t>Płytki Petriego trójdzielne</t>
  </si>
  <si>
    <t>Płytki trójdzielne, wykonane z transparentnego tworzywa sztucznego. • 3 szt. • wym. 9 x 1,5 cm</t>
  </si>
  <si>
    <t>571107</t>
  </si>
  <si>
    <t>Termometr laboratoryjny</t>
  </si>
  <si>
    <t>Laboratoryjny termometr alkoholowy ze szkła, w plastikowym pojemniku • bezrtęciowy • wykonany techniką całoszklaną • skala od -20 do 110°C • podziałka co 1 °C • dł. 30,4 cm • śr. 6 mm.</t>
  </si>
  <si>
    <t>841015</t>
  </si>
  <si>
    <t>Szalka Petriego 90x15, 1 szt.</t>
  </si>
  <si>
    <t>• wykonana ze szkła • 1 szt.
• wym. 9 x 1,5 cm</t>
  </si>
  <si>
    <t>841017</t>
  </si>
  <si>
    <t>Szalka Petriego 120x20, 1 szt.</t>
  </si>
  <si>
    <t>• wykonana ze szkła • 1 szt.
• wym. 12 x 2 cm</t>
  </si>
  <si>
    <t>079206</t>
  </si>
  <si>
    <t>Okresowy układ pierwiastków - chemiczny</t>
  </si>
  <si>
    <t>Ścienna plansza dydaktyczna zawiera wiele informacji o pierwiastkach chemicznych w przejrzystej formie. Informacje zawarte na planszy wykraczają poza zwykły program nauczania przez co wzbogacają i skracają czas szkolenia nauczycieli i uczniów na lekcjach chemii i fizyki.
      •  plansza jednostronna MONO
      •  format 160 x 120 cm
      •  laminowana
      • oprawiona w drewniane wałki z zawieszką</t>
  </si>
  <si>
    <t>817035</t>
  </si>
  <si>
    <t>Plansza dydaktyczna - Kwasy nieorganiczne</t>
  </si>
  <si>
    <t>Plansza dydaktyczna drukowana na kartonie kredowym o gramaturze 250 g. Ofoliowana i wyposażona w listwy metalowe i zawieszkę. • wym. 70 x 100 cm</t>
  </si>
  <si>
    <t>817040</t>
  </si>
  <si>
    <t>Plansza dydaktyczna - Budowa materii</t>
  </si>
  <si>
    <t>817042</t>
  </si>
  <si>
    <t>Plansza dydaktyczna - Kwasy nieorganiczne tlenowe</t>
  </si>
  <si>
    <t>817047</t>
  </si>
  <si>
    <t>Plansza dydaktyczna - Układ okresowy pierwiastków</t>
  </si>
  <si>
    <t>817054</t>
  </si>
  <si>
    <t>Plansza dydaktyczna - Wiązania chemiczne w cząsteczkach</t>
  </si>
  <si>
    <t>817082</t>
  </si>
  <si>
    <t>Plansza dydaktyczna - związki nieorganiczne</t>
  </si>
  <si>
    <t>571095</t>
  </si>
  <si>
    <t>Okulary ochronne szer. 19,5 cm</t>
  </si>
  <si>
    <t>Okulary ochronne z tworzywa sztucznego, z otworami wentylacyjnymi i z gumką pozwalającą dopasować okulary do rozmiaru głowy. Chronią
przed chemikaliami, kurzem i odpryskami. Panoramiczne widzenie pod kątem 180 °.</t>
  </si>
  <si>
    <t>Wybrane produkty</t>
  </si>
  <si>
    <t>Wartość całkowita 
wybranych produktów:</t>
  </si>
  <si>
    <r>
      <t>Dotyczy zwiększenia części oświatowej subwencji ogólnej z 0,4% rezerwy w roku 2020 z tytułu dofinansowania w zakresie wyposażenia w pomoce dydaktyczne niezbedna do realizacji podstawy programowej z przedmiotów przyrodniczych w publicznych szkołach podstawowych</t>
    </r>
    <r>
      <rPr>
        <b/>
        <u/>
        <sz val="11"/>
        <color rgb="FF000000"/>
        <rFont val="Calibri"/>
        <family val="2"/>
        <charset val="238"/>
      </rPr>
      <t xml:space="preserve">
</t>
    </r>
    <r>
      <rPr>
        <sz val="11"/>
        <color rgb="FF000000"/>
        <rFont val="Calibri"/>
        <family val="2"/>
        <charset val="238"/>
      </rPr>
      <t>Szanowni Państwo, 
zapraszamy do skorzystania z bogatej oferty na wyposażenie sal szkolnych w pomoce dydaktyczne dedykowanej w ramach rezerwy oświatowej. 
Decydując się na wybrany produkt prosimy o wpisanie odpowiedniej ilości w kolumnie pod nazwą "Ilość". 
W drugim arkuszu tego pliku o nazwie "wybrane produkty - podsumowanie" automatycznie wyświetli się Państwu kalkulacja wybranych produktów.</t>
    </r>
    <r>
      <rPr>
        <b/>
        <u/>
        <sz val="11"/>
        <color rgb="FF000000"/>
        <rFont val="Calibri"/>
        <family val="2"/>
        <charset val="238"/>
      </rPr>
      <t xml:space="preserve">
</t>
    </r>
    <r>
      <rPr>
        <b/>
        <sz val="11"/>
        <color rgb="FF000000"/>
        <rFont val="Calibri"/>
        <family val="2"/>
        <charset val="238"/>
      </rPr>
      <t>Do wniosku - załącznik nr 4, należy dołączyć wykaz pomocy dydaktycznych - załącznik nr 4a zakupionych w roku bieżącym lub planowanych do zakupienia odrębnie dla każdej szkoły i do każdego przedmiotu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</si>
</sst>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3.5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" fontId="0" fillId="0" borderId="0" xfId="0" applyNumberFormat="1"/>
    <xf numFmtId="0" fontId="2" fillId="2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0" fillId="0" borderId="1" xfId="0" applyBorder="1"/>
    <xf numFmtId="4" fontId="0" fillId="0" borderId="1" xfId="0" applyNumberFormat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0" fillId="4" borderId="1" xfId="0" applyNumberForma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</xf>
    <xf numFmtId="4" fontId="0" fillId="4" borderId="0" xfId="0" applyNumberFormat="1" applyFill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quotePrefix="1" applyBorder="1"/>
    <xf numFmtId="0" fontId="5" fillId="5" borderId="1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left" vertical="top" wrapText="1"/>
    </xf>
    <xf numFmtId="49" fontId="0" fillId="0" borderId="3" xfId="0" applyNumberFormat="1" applyFill="1" applyBorder="1" applyAlignment="1" applyProtection="1">
      <alignment horizontal="left" vertical="top" wrapText="1"/>
    </xf>
    <xf numFmtId="49" fontId="0" fillId="0" borderId="4" xfId="0" applyNumberForma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3</xdr:row>
      <xdr:rowOff>95250</xdr:rowOff>
    </xdr:from>
    <xdr:to>
      <xdr:col>6</xdr:col>
      <xdr:colOff>1390650</xdr:colOff>
      <xdr:row>3</xdr:row>
      <xdr:rowOff>1238250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6875" y="3006725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247650</xdr:colOff>
      <xdr:row>4</xdr:row>
      <xdr:rowOff>95250</xdr:rowOff>
    </xdr:from>
    <xdr:to>
      <xdr:col>6</xdr:col>
      <xdr:colOff>1390650</xdr:colOff>
      <xdr:row>4</xdr:row>
      <xdr:rowOff>1238250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6875" y="5032375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247650</xdr:colOff>
      <xdr:row>5</xdr:row>
      <xdr:rowOff>95250</xdr:rowOff>
    </xdr:from>
    <xdr:to>
      <xdr:col>6</xdr:col>
      <xdr:colOff>1390650</xdr:colOff>
      <xdr:row>5</xdr:row>
      <xdr:rowOff>1238250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6875" y="647065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247650</xdr:colOff>
      <xdr:row>6</xdr:row>
      <xdr:rowOff>95250</xdr:rowOff>
    </xdr:from>
    <xdr:to>
      <xdr:col>6</xdr:col>
      <xdr:colOff>1390650</xdr:colOff>
      <xdr:row>6</xdr:row>
      <xdr:rowOff>1238250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6875" y="799465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247650</xdr:colOff>
      <xdr:row>7</xdr:row>
      <xdr:rowOff>95250</xdr:rowOff>
    </xdr:from>
    <xdr:to>
      <xdr:col>6</xdr:col>
      <xdr:colOff>1390650</xdr:colOff>
      <xdr:row>7</xdr:row>
      <xdr:rowOff>1238250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6875" y="951865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247650</xdr:colOff>
      <xdr:row>8</xdr:row>
      <xdr:rowOff>95250</xdr:rowOff>
    </xdr:from>
    <xdr:to>
      <xdr:col>6</xdr:col>
      <xdr:colOff>1390650</xdr:colOff>
      <xdr:row>8</xdr:row>
      <xdr:rowOff>1238250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6875" y="1104265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247650</xdr:colOff>
      <xdr:row>9</xdr:row>
      <xdr:rowOff>95250</xdr:rowOff>
    </xdr:from>
    <xdr:to>
      <xdr:col>6</xdr:col>
      <xdr:colOff>1390650</xdr:colOff>
      <xdr:row>9</xdr:row>
      <xdr:rowOff>1238250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6875" y="1256665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247650</xdr:colOff>
      <xdr:row>10</xdr:row>
      <xdr:rowOff>95250</xdr:rowOff>
    </xdr:from>
    <xdr:to>
      <xdr:col>6</xdr:col>
      <xdr:colOff>1390650</xdr:colOff>
      <xdr:row>10</xdr:row>
      <xdr:rowOff>1238250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6875" y="1409065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247650</xdr:colOff>
      <xdr:row>11</xdr:row>
      <xdr:rowOff>95250</xdr:rowOff>
    </xdr:from>
    <xdr:to>
      <xdr:col>6</xdr:col>
      <xdr:colOff>1390650</xdr:colOff>
      <xdr:row>11</xdr:row>
      <xdr:rowOff>1238250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6875" y="1561465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247650</xdr:colOff>
      <xdr:row>12</xdr:row>
      <xdr:rowOff>95250</xdr:rowOff>
    </xdr:from>
    <xdr:to>
      <xdr:col>6</xdr:col>
      <xdr:colOff>1390650</xdr:colOff>
      <xdr:row>12</xdr:row>
      <xdr:rowOff>1238250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6875" y="1713865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247650</xdr:colOff>
      <xdr:row>13</xdr:row>
      <xdr:rowOff>95250</xdr:rowOff>
    </xdr:from>
    <xdr:to>
      <xdr:col>6</xdr:col>
      <xdr:colOff>1390650</xdr:colOff>
      <xdr:row>13</xdr:row>
      <xdr:rowOff>1238250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6875" y="1866265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247650</xdr:colOff>
      <xdr:row>14</xdr:row>
      <xdr:rowOff>95250</xdr:rowOff>
    </xdr:from>
    <xdr:to>
      <xdr:col>6</xdr:col>
      <xdr:colOff>1390650</xdr:colOff>
      <xdr:row>14</xdr:row>
      <xdr:rowOff>1238250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6875" y="2018665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247650</xdr:colOff>
      <xdr:row>15</xdr:row>
      <xdr:rowOff>95250</xdr:rowOff>
    </xdr:from>
    <xdr:to>
      <xdr:col>6</xdr:col>
      <xdr:colOff>1390650</xdr:colOff>
      <xdr:row>15</xdr:row>
      <xdr:rowOff>1238250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6875" y="2171065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247650</xdr:colOff>
      <xdr:row>16</xdr:row>
      <xdr:rowOff>95250</xdr:rowOff>
    </xdr:from>
    <xdr:to>
      <xdr:col>6</xdr:col>
      <xdr:colOff>1390650</xdr:colOff>
      <xdr:row>16</xdr:row>
      <xdr:rowOff>1238250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6875" y="2323465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247650</xdr:colOff>
      <xdr:row>17</xdr:row>
      <xdr:rowOff>95250</xdr:rowOff>
    </xdr:from>
    <xdr:to>
      <xdr:col>6</xdr:col>
      <xdr:colOff>1390650</xdr:colOff>
      <xdr:row>17</xdr:row>
      <xdr:rowOff>1238250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6875" y="2475865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247650</xdr:colOff>
      <xdr:row>18</xdr:row>
      <xdr:rowOff>95250</xdr:rowOff>
    </xdr:from>
    <xdr:to>
      <xdr:col>6</xdr:col>
      <xdr:colOff>1390650</xdr:colOff>
      <xdr:row>18</xdr:row>
      <xdr:rowOff>1238250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6875" y="2628265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247650</xdr:colOff>
      <xdr:row>19</xdr:row>
      <xdr:rowOff>95250</xdr:rowOff>
    </xdr:from>
    <xdr:to>
      <xdr:col>6</xdr:col>
      <xdr:colOff>1390650</xdr:colOff>
      <xdr:row>19</xdr:row>
      <xdr:rowOff>1238250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6875" y="2780665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247650</xdr:colOff>
      <xdr:row>20</xdr:row>
      <xdr:rowOff>95250</xdr:rowOff>
    </xdr:from>
    <xdr:to>
      <xdr:col>6</xdr:col>
      <xdr:colOff>1390650</xdr:colOff>
      <xdr:row>20</xdr:row>
      <xdr:rowOff>1238250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6875" y="2933065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247650</xdr:colOff>
      <xdr:row>21</xdr:row>
      <xdr:rowOff>95250</xdr:rowOff>
    </xdr:from>
    <xdr:to>
      <xdr:col>6</xdr:col>
      <xdr:colOff>1390650</xdr:colOff>
      <xdr:row>21</xdr:row>
      <xdr:rowOff>1238250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6875" y="3085465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247650</xdr:colOff>
      <xdr:row>22</xdr:row>
      <xdr:rowOff>95250</xdr:rowOff>
    </xdr:from>
    <xdr:to>
      <xdr:col>6</xdr:col>
      <xdr:colOff>1390650</xdr:colOff>
      <xdr:row>22</xdr:row>
      <xdr:rowOff>1238250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6875" y="3237865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247650</xdr:colOff>
      <xdr:row>23</xdr:row>
      <xdr:rowOff>95250</xdr:rowOff>
    </xdr:from>
    <xdr:to>
      <xdr:col>6</xdr:col>
      <xdr:colOff>1390650</xdr:colOff>
      <xdr:row>23</xdr:row>
      <xdr:rowOff>1238250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6875" y="3390265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247650</xdr:colOff>
      <xdr:row>24</xdr:row>
      <xdr:rowOff>95250</xdr:rowOff>
    </xdr:from>
    <xdr:to>
      <xdr:col>6</xdr:col>
      <xdr:colOff>1390650</xdr:colOff>
      <xdr:row>24</xdr:row>
      <xdr:rowOff>1238250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6875" y="3542665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247650</xdr:colOff>
      <xdr:row>25</xdr:row>
      <xdr:rowOff>95250</xdr:rowOff>
    </xdr:from>
    <xdr:to>
      <xdr:col>6</xdr:col>
      <xdr:colOff>1390650</xdr:colOff>
      <xdr:row>25</xdr:row>
      <xdr:rowOff>1238250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6875" y="3695065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247650</xdr:colOff>
      <xdr:row>26</xdr:row>
      <xdr:rowOff>95250</xdr:rowOff>
    </xdr:from>
    <xdr:to>
      <xdr:col>6</xdr:col>
      <xdr:colOff>1390650</xdr:colOff>
      <xdr:row>26</xdr:row>
      <xdr:rowOff>1238250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6875" y="3847465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247650</xdr:colOff>
      <xdr:row>27</xdr:row>
      <xdr:rowOff>95250</xdr:rowOff>
    </xdr:from>
    <xdr:to>
      <xdr:col>6</xdr:col>
      <xdr:colOff>1390650</xdr:colOff>
      <xdr:row>27</xdr:row>
      <xdr:rowOff>1238250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6875" y="3999865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247650</xdr:colOff>
      <xdr:row>28</xdr:row>
      <xdr:rowOff>95250</xdr:rowOff>
    </xdr:from>
    <xdr:to>
      <xdr:col>6</xdr:col>
      <xdr:colOff>1390650</xdr:colOff>
      <xdr:row>28</xdr:row>
      <xdr:rowOff>1238250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6875" y="4152265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247650</xdr:colOff>
      <xdr:row>29</xdr:row>
      <xdr:rowOff>95250</xdr:rowOff>
    </xdr:from>
    <xdr:to>
      <xdr:col>6</xdr:col>
      <xdr:colOff>1390650</xdr:colOff>
      <xdr:row>29</xdr:row>
      <xdr:rowOff>1238250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6875" y="4304665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247650</xdr:colOff>
      <xdr:row>30</xdr:row>
      <xdr:rowOff>95250</xdr:rowOff>
    </xdr:from>
    <xdr:to>
      <xdr:col>6</xdr:col>
      <xdr:colOff>1390650</xdr:colOff>
      <xdr:row>30</xdr:row>
      <xdr:rowOff>1238250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6875" y="4457065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247650</xdr:colOff>
      <xdr:row>31</xdr:row>
      <xdr:rowOff>95250</xdr:rowOff>
    </xdr:from>
    <xdr:to>
      <xdr:col>6</xdr:col>
      <xdr:colOff>1390650</xdr:colOff>
      <xdr:row>31</xdr:row>
      <xdr:rowOff>1238250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6875" y="4609465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247650</xdr:colOff>
      <xdr:row>32</xdr:row>
      <xdr:rowOff>95250</xdr:rowOff>
    </xdr:from>
    <xdr:to>
      <xdr:col>6</xdr:col>
      <xdr:colOff>1390650</xdr:colOff>
      <xdr:row>32</xdr:row>
      <xdr:rowOff>1238250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86875" y="4761865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workbookViewId="0">
      <selection activeCell="A2" sqref="A2:G2"/>
    </sheetView>
  </sheetViews>
  <sheetFormatPr defaultColWidth="9.140625" defaultRowHeight="15"/>
  <cols>
    <col min="1" max="1" width="7.5703125" style="10" customWidth="1"/>
    <col min="2" max="2" width="21" style="11" customWidth="1"/>
    <col min="3" max="3" width="6.42578125" style="10" customWidth="1"/>
    <col min="4" max="4" width="9.140625" style="12"/>
    <col min="5" max="5" width="9.140625" style="10"/>
    <col min="6" max="6" width="76.140625" style="10" customWidth="1"/>
    <col min="7" max="7" width="23.5703125" style="10" customWidth="1"/>
    <col min="8" max="8" width="9" style="10" hidden="1" customWidth="1"/>
    <col min="9" max="16384" width="9.140625" style="10"/>
  </cols>
  <sheetData>
    <row r="1" spans="1:8" ht="45" customHeight="1">
      <c r="A1" s="25" t="s">
        <v>0</v>
      </c>
      <c r="B1" s="25"/>
      <c r="C1" s="25"/>
      <c r="D1" s="25"/>
      <c r="E1" s="25"/>
      <c r="F1" s="25"/>
      <c r="G1" s="25"/>
    </row>
    <row r="2" spans="1:8" ht="155.25" customHeight="1">
      <c r="A2" s="26" t="s">
        <v>95</v>
      </c>
      <c r="B2" s="27"/>
      <c r="C2" s="27"/>
      <c r="D2" s="27"/>
      <c r="E2" s="27"/>
      <c r="F2" s="27"/>
      <c r="G2" s="28"/>
    </row>
    <row r="3" spans="1:8" ht="30">
      <c r="A3" s="13" t="s">
        <v>1</v>
      </c>
      <c r="B3" s="13" t="s">
        <v>2</v>
      </c>
      <c r="C3" s="13" t="s">
        <v>3</v>
      </c>
      <c r="D3" s="14" t="s">
        <v>4</v>
      </c>
      <c r="E3" s="14" t="s">
        <v>5</v>
      </c>
      <c r="F3" s="13" t="s">
        <v>6</v>
      </c>
      <c r="G3" s="13" t="s">
        <v>7</v>
      </c>
    </row>
    <row r="4" spans="1:8" ht="180">
      <c r="A4" s="23" t="s">
        <v>8</v>
      </c>
      <c r="B4" s="16" t="s">
        <v>9</v>
      </c>
      <c r="C4" s="15">
        <v>1</v>
      </c>
      <c r="D4" s="17">
        <v>199.9</v>
      </c>
      <c r="E4" s="18">
        <f>D4*C4</f>
        <v>199.9</v>
      </c>
      <c r="F4" s="19" t="s">
        <v>10</v>
      </c>
      <c r="G4" s="20"/>
      <c r="H4" s="10" t="b">
        <f>C4&gt;0</f>
        <v>1</v>
      </c>
    </row>
    <row r="5" spans="1:8" ht="113.25" customHeight="1">
      <c r="A5" s="15" t="s">
        <v>11</v>
      </c>
      <c r="B5" s="16" t="s">
        <v>12</v>
      </c>
      <c r="C5" s="15">
        <v>1</v>
      </c>
      <c r="D5" s="17">
        <v>119.9</v>
      </c>
      <c r="E5" s="18">
        <f t="shared" ref="E5:E33" si="0">D5*C5</f>
        <v>119.9</v>
      </c>
      <c r="F5" s="19" t="s">
        <v>13</v>
      </c>
      <c r="G5" s="20"/>
      <c r="H5" s="10" t="b">
        <f t="shared" ref="H5:H33" si="1">C5&gt;0</f>
        <v>1</v>
      </c>
    </row>
    <row r="6" spans="1:8" ht="120" customHeight="1">
      <c r="A6" s="15" t="s">
        <v>14</v>
      </c>
      <c r="B6" s="16" t="s">
        <v>15</v>
      </c>
      <c r="C6" s="15">
        <v>1</v>
      </c>
      <c r="D6" s="17">
        <v>259.89999999999998</v>
      </c>
      <c r="E6" s="18">
        <f t="shared" si="0"/>
        <v>259.89999999999998</v>
      </c>
      <c r="F6" s="19" t="s">
        <v>16</v>
      </c>
      <c r="G6" s="20"/>
      <c r="H6" s="10" t="b">
        <f t="shared" si="1"/>
        <v>1</v>
      </c>
    </row>
    <row r="7" spans="1:8" ht="120" customHeight="1">
      <c r="A7" s="15" t="s">
        <v>17</v>
      </c>
      <c r="B7" s="16" t="s">
        <v>18</v>
      </c>
      <c r="C7" s="15">
        <v>1</v>
      </c>
      <c r="D7" s="17">
        <v>5.9</v>
      </c>
      <c r="E7" s="18">
        <f t="shared" si="0"/>
        <v>5.9</v>
      </c>
      <c r="F7" s="19" t="s">
        <v>19</v>
      </c>
      <c r="G7" s="20"/>
      <c r="H7" s="10" t="b">
        <f t="shared" si="1"/>
        <v>1</v>
      </c>
    </row>
    <row r="8" spans="1:8" ht="120" customHeight="1">
      <c r="A8" s="23" t="s">
        <v>20</v>
      </c>
      <c r="B8" s="16" t="s">
        <v>21</v>
      </c>
      <c r="C8" s="15">
        <v>1</v>
      </c>
      <c r="D8" s="17">
        <v>139.9</v>
      </c>
      <c r="E8" s="18">
        <f t="shared" si="0"/>
        <v>139.9</v>
      </c>
      <c r="F8" s="19" t="s">
        <v>22</v>
      </c>
      <c r="G8" s="20"/>
      <c r="H8" s="10" t="b">
        <f t="shared" si="1"/>
        <v>1</v>
      </c>
    </row>
    <row r="9" spans="1:8" ht="120" customHeight="1">
      <c r="A9" s="23" t="s">
        <v>23</v>
      </c>
      <c r="B9" s="16" t="s">
        <v>24</v>
      </c>
      <c r="C9" s="15">
        <v>1</v>
      </c>
      <c r="D9" s="17">
        <v>69</v>
      </c>
      <c r="E9" s="18">
        <f t="shared" si="0"/>
        <v>69</v>
      </c>
      <c r="F9" s="19" t="s">
        <v>25</v>
      </c>
      <c r="G9" s="20"/>
      <c r="H9" s="10" t="b">
        <f t="shared" si="1"/>
        <v>1</v>
      </c>
    </row>
    <row r="10" spans="1:8" ht="120" customHeight="1">
      <c r="A10" s="23" t="s">
        <v>26</v>
      </c>
      <c r="B10" s="16" t="s">
        <v>27</v>
      </c>
      <c r="C10" s="15">
        <v>1</v>
      </c>
      <c r="D10" s="17">
        <v>109.9</v>
      </c>
      <c r="E10" s="18">
        <f t="shared" si="0"/>
        <v>109.9</v>
      </c>
      <c r="F10" s="19" t="s">
        <v>28</v>
      </c>
      <c r="G10" s="20"/>
      <c r="H10" s="10" t="b">
        <f t="shared" si="1"/>
        <v>1</v>
      </c>
    </row>
    <row r="11" spans="1:8" ht="120" customHeight="1">
      <c r="A11" s="23" t="s">
        <v>29</v>
      </c>
      <c r="B11" s="16" t="s">
        <v>30</v>
      </c>
      <c r="C11" s="15">
        <v>1</v>
      </c>
      <c r="D11" s="17">
        <v>12.9</v>
      </c>
      <c r="E11" s="18">
        <f t="shared" si="0"/>
        <v>12.9</v>
      </c>
      <c r="F11" s="19" t="s">
        <v>31</v>
      </c>
      <c r="G11" s="20"/>
      <c r="H11" s="10" t="b">
        <f t="shared" si="1"/>
        <v>1</v>
      </c>
    </row>
    <row r="12" spans="1:8" ht="120" customHeight="1">
      <c r="A12" s="23" t="s">
        <v>32</v>
      </c>
      <c r="B12" s="16" t="s">
        <v>33</v>
      </c>
      <c r="C12" s="15">
        <v>1</v>
      </c>
      <c r="D12" s="17">
        <v>59.9</v>
      </c>
      <c r="E12" s="18">
        <f t="shared" si="0"/>
        <v>59.9</v>
      </c>
      <c r="F12" s="19" t="s">
        <v>34</v>
      </c>
      <c r="G12" s="20"/>
      <c r="H12" s="10" t="b">
        <f t="shared" si="1"/>
        <v>1</v>
      </c>
    </row>
    <row r="13" spans="1:8" ht="120" customHeight="1">
      <c r="A13" s="23" t="s">
        <v>35</v>
      </c>
      <c r="B13" s="16" t="s">
        <v>36</v>
      </c>
      <c r="C13" s="15">
        <v>1</v>
      </c>
      <c r="D13" s="17">
        <v>499.9</v>
      </c>
      <c r="E13" s="18">
        <f t="shared" si="0"/>
        <v>499.9</v>
      </c>
      <c r="F13" s="19" t="s">
        <v>37</v>
      </c>
      <c r="G13" s="20"/>
      <c r="H13" s="10" t="b">
        <f t="shared" si="1"/>
        <v>1</v>
      </c>
    </row>
    <row r="14" spans="1:8" ht="120" customHeight="1">
      <c r="A14" s="23" t="s">
        <v>38</v>
      </c>
      <c r="B14" s="16" t="s">
        <v>39</v>
      </c>
      <c r="C14" s="15">
        <v>1</v>
      </c>
      <c r="D14" s="17">
        <v>5.9</v>
      </c>
      <c r="E14" s="18">
        <f t="shared" si="0"/>
        <v>5.9</v>
      </c>
      <c r="F14" s="19" t="s">
        <v>40</v>
      </c>
      <c r="G14" s="20"/>
      <c r="H14" s="10" t="b">
        <f t="shared" si="1"/>
        <v>1</v>
      </c>
    </row>
    <row r="15" spans="1:8" ht="120" customHeight="1">
      <c r="A15" s="23" t="s">
        <v>41</v>
      </c>
      <c r="B15" s="16" t="s">
        <v>42</v>
      </c>
      <c r="C15" s="15">
        <v>1</v>
      </c>
      <c r="D15" s="17">
        <v>7.9</v>
      </c>
      <c r="E15" s="18">
        <f t="shared" si="0"/>
        <v>7.9</v>
      </c>
      <c r="F15" s="19" t="s">
        <v>43</v>
      </c>
      <c r="G15" s="20"/>
      <c r="H15" s="10" t="b">
        <f t="shared" si="1"/>
        <v>1</v>
      </c>
    </row>
    <row r="16" spans="1:8" ht="120" customHeight="1">
      <c r="A16" s="23" t="s">
        <v>44</v>
      </c>
      <c r="B16" s="16" t="s">
        <v>45</v>
      </c>
      <c r="C16" s="15">
        <v>1</v>
      </c>
      <c r="D16" s="17">
        <v>109.9</v>
      </c>
      <c r="E16" s="18">
        <f t="shared" si="0"/>
        <v>109.9</v>
      </c>
      <c r="F16" s="19" t="s">
        <v>46</v>
      </c>
      <c r="G16" s="20"/>
      <c r="H16" s="10" t="b">
        <f t="shared" si="1"/>
        <v>1</v>
      </c>
    </row>
    <row r="17" spans="1:8" ht="120" customHeight="1">
      <c r="A17" s="23" t="s">
        <v>47</v>
      </c>
      <c r="B17" s="16" t="s">
        <v>48</v>
      </c>
      <c r="C17" s="15">
        <v>1</v>
      </c>
      <c r="D17" s="17">
        <v>9.9</v>
      </c>
      <c r="E17" s="18">
        <f t="shared" si="0"/>
        <v>9.9</v>
      </c>
      <c r="F17" s="19" t="s">
        <v>49</v>
      </c>
      <c r="G17" s="20"/>
      <c r="H17" s="10" t="b">
        <f t="shared" si="1"/>
        <v>1</v>
      </c>
    </row>
    <row r="18" spans="1:8" ht="120" customHeight="1">
      <c r="A18" s="23" t="s">
        <v>50</v>
      </c>
      <c r="B18" s="16" t="s">
        <v>51</v>
      </c>
      <c r="C18" s="15">
        <v>1</v>
      </c>
      <c r="D18" s="17">
        <v>89.9</v>
      </c>
      <c r="E18" s="18">
        <f t="shared" si="0"/>
        <v>89.9</v>
      </c>
      <c r="F18" s="19" t="s">
        <v>52</v>
      </c>
      <c r="G18" s="20"/>
      <c r="H18" s="10" t="b">
        <f t="shared" si="1"/>
        <v>1</v>
      </c>
    </row>
    <row r="19" spans="1:8" ht="120" customHeight="1">
      <c r="A19" s="23" t="s">
        <v>53</v>
      </c>
      <c r="B19" s="16" t="s">
        <v>54</v>
      </c>
      <c r="C19" s="15">
        <v>1</v>
      </c>
      <c r="D19" s="17">
        <v>149.9</v>
      </c>
      <c r="E19" s="18">
        <f t="shared" si="0"/>
        <v>149.9</v>
      </c>
      <c r="F19" s="19" t="s">
        <v>55</v>
      </c>
      <c r="G19" s="20"/>
      <c r="H19" s="10" t="b">
        <f t="shared" si="1"/>
        <v>1</v>
      </c>
    </row>
    <row r="20" spans="1:8" ht="120" customHeight="1">
      <c r="A20" s="23" t="s">
        <v>56</v>
      </c>
      <c r="B20" s="16" t="s">
        <v>57</v>
      </c>
      <c r="C20" s="15">
        <v>1</v>
      </c>
      <c r="D20" s="17">
        <v>499.9</v>
      </c>
      <c r="E20" s="18">
        <f t="shared" si="0"/>
        <v>499.9</v>
      </c>
      <c r="F20" s="19" t="s">
        <v>58</v>
      </c>
      <c r="G20" s="20"/>
      <c r="H20" s="10" t="b">
        <f t="shared" si="1"/>
        <v>1</v>
      </c>
    </row>
    <row r="21" spans="1:8" ht="120" customHeight="1">
      <c r="A21" s="23" t="s">
        <v>59</v>
      </c>
      <c r="B21" s="16" t="s">
        <v>60</v>
      </c>
      <c r="C21" s="15">
        <v>1</v>
      </c>
      <c r="D21" s="17">
        <v>12.9</v>
      </c>
      <c r="E21" s="18">
        <f t="shared" si="0"/>
        <v>12.9</v>
      </c>
      <c r="F21" s="19" t="s">
        <v>61</v>
      </c>
      <c r="G21" s="20"/>
      <c r="H21" s="10" t="b">
        <f t="shared" si="1"/>
        <v>1</v>
      </c>
    </row>
    <row r="22" spans="1:8" ht="120" customHeight="1">
      <c r="A22" s="23" t="s">
        <v>62</v>
      </c>
      <c r="B22" s="16" t="s">
        <v>63</v>
      </c>
      <c r="C22" s="15">
        <v>1</v>
      </c>
      <c r="D22" s="17">
        <v>12.9</v>
      </c>
      <c r="E22" s="18">
        <f t="shared" si="0"/>
        <v>12.9</v>
      </c>
      <c r="F22" s="19" t="s">
        <v>64</v>
      </c>
      <c r="G22" s="20"/>
      <c r="H22" s="10" t="b">
        <f t="shared" si="1"/>
        <v>1</v>
      </c>
    </row>
    <row r="23" spans="1:8" ht="120" customHeight="1">
      <c r="A23" s="23" t="s">
        <v>65</v>
      </c>
      <c r="B23" s="16" t="s">
        <v>66</v>
      </c>
      <c r="C23" s="15">
        <v>1</v>
      </c>
      <c r="D23" s="17">
        <v>5.9</v>
      </c>
      <c r="E23" s="18">
        <f t="shared" si="0"/>
        <v>5.9</v>
      </c>
      <c r="F23" s="19" t="s">
        <v>67</v>
      </c>
      <c r="G23" s="20"/>
      <c r="H23" s="10" t="b">
        <f t="shared" si="1"/>
        <v>1</v>
      </c>
    </row>
    <row r="24" spans="1:8" ht="120" customHeight="1">
      <c r="A24" s="23" t="s">
        <v>68</v>
      </c>
      <c r="B24" s="16" t="s">
        <v>69</v>
      </c>
      <c r="C24" s="15">
        <v>1</v>
      </c>
      <c r="D24" s="17">
        <v>4.9000000000000004</v>
      </c>
      <c r="E24" s="18">
        <f t="shared" si="0"/>
        <v>4.9000000000000004</v>
      </c>
      <c r="F24" s="19" t="s">
        <v>70</v>
      </c>
      <c r="G24" s="20"/>
      <c r="H24" s="10" t="b">
        <f t="shared" si="1"/>
        <v>1</v>
      </c>
    </row>
    <row r="25" spans="1:8" ht="120" customHeight="1">
      <c r="A25" s="23" t="s">
        <v>71</v>
      </c>
      <c r="B25" s="16" t="s">
        <v>72</v>
      </c>
      <c r="C25" s="15">
        <v>1</v>
      </c>
      <c r="D25" s="17">
        <v>6.9</v>
      </c>
      <c r="E25" s="18">
        <f t="shared" si="0"/>
        <v>6.9</v>
      </c>
      <c r="F25" s="19" t="s">
        <v>73</v>
      </c>
      <c r="G25" s="20"/>
      <c r="H25" s="10" t="b">
        <f t="shared" si="1"/>
        <v>1</v>
      </c>
    </row>
    <row r="26" spans="1:8" ht="120" customHeight="1">
      <c r="A26" s="15" t="s">
        <v>74</v>
      </c>
      <c r="B26" s="16" t="s">
        <v>75</v>
      </c>
      <c r="C26" s="15">
        <v>1</v>
      </c>
      <c r="D26" s="17">
        <v>299.89999999999998</v>
      </c>
      <c r="E26" s="18">
        <f t="shared" si="0"/>
        <v>299.89999999999998</v>
      </c>
      <c r="F26" s="19" t="s">
        <v>76</v>
      </c>
      <c r="G26" s="20"/>
      <c r="H26" s="10" t="b">
        <f t="shared" si="1"/>
        <v>1</v>
      </c>
    </row>
    <row r="27" spans="1:8" ht="120" customHeight="1">
      <c r="A27" s="23" t="s">
        <v>77</v>
      </c>
      <c r="B27" s="16" t="s">
        <v>78</v>
      </c>
      <c r="C27" s="15">
        <v>1</v>
      </c>
      <c r="D27" s="17">
        <v>49.9</v>
      </c>
      <c r="E27" s="18">
        <f t="shared" si="0"/>
        <v>49.9</v>
      </c>
      <c r="F27" s="19" t="s">
        <v>79</v>
      </c>
      <c r="G27" s="20"/>
      <c r="H27" s="10" t="b">
        <f t="shared" si="1"/>
        <v>1</v>
      </c>
    </row>
    <row r="28" spans="1:8" ht="120" customHeight="1">
      <c r="A28" s="23" t="s">
        <v>80</v>
      </c>
      <c r="B28" s="16" t="s">
        <v>81</v>
      </c>
      <c r="C28" s="15">
        <v>1</v>
      </c>
      <c r="D28" s="17">
        <v>49.9</v>
      </c>
      <c r="E28" s="18">
        <f t="shared" si="0"/>
        <v>49.9</v>
      </c>
      <c r="F28" s="19" t="s">
        <v>79</v>
      </c>
      <c r="G28" s="20"/>
      <c r="H28" s="10" t="b">
        <f t="shared" si="1"/>
        <v>1</v>
      </c>
    </row>
    <row r="29" spans="1:8" ht="120" customHeight="1">
      <c r="A29" s="23" t="s">
        <v>82</v>
      </c>
      <c r="B29" s="16" t="s">
        <v>83</v>
      </c>
      <c r="C29" s="15">
        <v>1</v>
      </c>
      <c r="D29" s="17">
        <v>49.9</v>
      </c>
      <c r="E29" s="18">
        <f t="shared" si="0"/>
        <v>49.9</v>
      </c>
      <c r="F29" s="19" t="s">
        <v>79</v>
      </c>
      <c r="G29" s="20"/>
      <c r="H29" s="10" t="b">
        <f t="shared" si="1"/>
        <v>1</v>
      </c>
    </row>
    <row r="30" spans="1:8" ht="120" customHeight="1">
      <c r="A30" s="23" t="s">
        <v>84</v>
      </c>
      <c r="B30" s="16" t="s">
        <v>85</v>
      </c>
      <c r="C30" s="15">
        <v>1</v>
      </c>
      <c r="D30" s="17">
        <v>49.9</v>
      </c>
      <c r="E30" s="18">
        <f t="shared" si="0"/>
        <v>49.9</v>
      </c>
      <c r="F30" s="19" t="s">
        <v>79</v>
      </c>
      <c r="G30" s="20"/>
      <c r="H30" s="10" t="b">
        <f t="shared" si="1"/>
        <v>1</v>
      </c>
    </row>
    <row r="31" spans="1:8" ht="120" customHeight="1">
      <c r="A31" s="23" t="s">
        <v>86</v>
      </c>
      <c r="B31" s="16" t="s">
        <v>87</v>
      </c>
      <c r="C31" s="15">
        <v>1</v>
      </c>
      <c r="D31" s="17">
        <v>49.9</v>
      </c>
      <c r="E31" s="18">
        <f t="shared" si="0"/>
        <v>49.9</v>
      </c>
      <c r="F31" s="19" t="s">
        <v>79</v>
      </c>
      <c r="G31" s="20"/>
      <c r="H31" s="10" t="b">
        <f t="shared" si="1"/>
        <v>1</v>
      </c>
    </row>
    <row r="32" spans="1:8" ht="120" customHeight="1">
      <c r="A32" s="15" t="s">
        <v>88</v>
      </c>
      <c r="B32" s="16" t="s">
        <v>89</v>
      </c>
      <c r="C32" s="15">
        <v>1</v>
      </c>
      <c r="D32" s="17">
        <v>49.9</v>
      </c>
      <c r="E32" s="18">
        <f t="shared" si="0"/>
        <v>49.9</v>
      </c>
      <c r="F32" s="19" t="s">
        <v>79</v>
      </c>
      <c r="G32" s="20"/>
      <c r="H32" s="10" t="b">
        <f t="shared" si="1"/>
        <v>1</v>
      </c>
    </row>
    <row r="33" spans="1:8" ht="120" customHeight="1">
      <c r="A33" s="23" t="s">
        <v>90</v>
      </c>
      <c r="B33" s="16" t="s">
        <v>91</v>
      </c>
      <c r="C33" s="15">
        <v>10</v>
      </c>
      <c r="D33" s="17">
        <v>12.9</v>
      </c>
      <c r="E33" s="18">
        <f t="shared" si="0"/>
        <v>129</v>
      </c>
      <c r="F33" s="19" t="s">
        <v>92</v>
      </c>
      <c r="G33" s="20"/>
      <c r="H33" s="10" t="b">
        <f t="shared" si="1"/>
        <v>1</v>
      </c>
    </row>
    <row r="34" spans="1:8">
      <c r="D34" s="21"/>
      <c r="E34" s="22">
        <f>SUM(E4:E33)</f>
        <v>3122.2000000000016</v>
      </c>
    </row>
  </sheetData>
  <mergeCells count="2">
    <mergeCell ref="A1:G1"/>
    <mergeCell ref="A2:G2"/>
  </mergeCells>
  <pageMargins left="0.69930555555555596" right="0.69930555555555596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2"/>
  <sheetViews>
    <sheetView workbookViewId="0">
      <selection activeCell="I5" sqref="I5"/>
    </sheetView>
  </sheetViews>
  <sheetFormatPr defaultColWidth="9" defaultRowHeight="15"/>
  <cols>
    <col min="1" max="1" width="9.5703125" customWidth="1"/>
    <col min="2" max="2" width="66" customWidth="1"/>
    <col min="4" max="5" width="9.140625" style="1"/>
    <col min="6" max="6" width="31.140625" customWidth="1"/>
    <col min="7" max="7" width="9" hidden="1" customWidth="1"/>
  </cols>
  <sheetData>
    <row r="1" spans="1:7" ht="60" customHeight="1">
      <c r="A1" s="29" t="s">
        <v>93</v>
      </c>
      <c r="B1" s="29"/>
      <c r="C1" s="29"/>
      <c r="D1" s="29"/>
      <c r="E1" s="29"/>
      <c r="F1" s="2" t="s">
        <v>94</v>
      </c>
    </row>
    <row r="2" spans="1:7" ht="30">
      <c r="A2" s="3" t="s">
        <v>1</v>
      </c>
      <c r="B2" s="4" t="s">
        <v>2</v>
      </c>
      <c r="C2" s="3" t="s">
        <v>3</v>
      </c>
      <c r="D2" s="5" t="s">
        <v>4</v>
      </c>
      <c r="E2" s="6" t="s">
        <v>5</v>
      </c>
      <c r="F2" s="7">
        <f ca="1">SUM(E3:E914)</f>
        <v>3122.2000000000016</v>
      </c>
    </row>
    <row r="3" spans="1:7">
      <c r="A3" s="24" t="str">
        <f ca="1">IF($G3="","--",INDEX('lista do wyboru'!$A$4:$E$136,$G3,1))</f>
        <v>571143</v>
      </c>
      <c r="B3" s="8" t="str">
        <f ca="1">IF($G3="","--",INDEX('lista do wyboru'!$B$4:$E$136,$G3,1))</f>
        <v>Model atomu</v>
      </c>
      <c r="C3" s="8">
        <v>1</v>
      </c>
      <c r="D3" s="9">
        <f ca="1">IF($G3="","--",INDEX('lista do wyboru'!$D$4:$E$136,$G3,1))</f>
        <v>199.9</v>
      </c>
      <c r="E3" s="9">
        <f ca="1">IF(C3="--",0,D3*C3)</f>
        <v>199.9</v>
      </c>
      <c r="G3">
        <f ca="1">IF(FALSE=ISERROR(MATCH(TRUE,OFFSET('lista do wyboru'!$H$4:$H$136,G2,0),0)),G2+MATCH(TRUE,OFFSET('lista do wyboru'!$H$4:$H$136,G2,0),0),"")</f>
        <v>1</v>
      </c>
    </row>
    <row r="4" spans="1:7">
      <c r="A4" s="8" t="str">
        <f ca="1">IF($G4="","--",INDEX('lista do wyboru'!$A$4:$E$136,$G4,1))</f>
        <v>571162</v>
      </c>
      <c r="B4" s="8" t="str">
        <f ca="1">IF($G4="","--",INDEX('lista do wyboru'!$B$4:$E$136,$G4,1))</f>
        <v>Modele atomów - zestaw do chemii organicznej i nieorganicznej, 240 el.</v>
      </c>
      <c r="C4" s="8">
        <v>1</v>
      </c>
      <c r="D4" s="9">
        <f ca="1">IF($G4="","--",INDEX('lista do wyboru'!$D$4:$E$136,$G4,1))</f>
        <v>119.9</v>
      </c>
      <c r="E4" s="9">
        <f t="shared" ref="E4:E32" ca="1" si="0">IF(C4="--",0,D4*C4)</f>
        <v>119.9</v>
      </c>
      <c r="G4">
        <f ca="1">IF(FALSE=ISERROR(MATCH(TRUE,OFFSET('lista do wyboru'!$H$4:$H$136,G3,0),0)),G3+MATCH(TRUE,OFFSET('lista do wyboru'!$H$4:$H$136,G3,0),0),"")</f>
        <v>2</v>
      </c>
    </row>
    <row r="5" spans="1:7">
      <c r="A5" s="8" t="str">
        <f ca="1">IF($G5="","--",INDEX('lista do wyboru'!$A$4:$E$136,$G5,1))</f>
        <v>571169</v>
      </c>
      <c r="B5" s="8" t="str">
        <f ca="1">IF($G5="","--",INDEX('lista do wyboru'!$B$4:$E$136,$G5,1))</f>
        <v>Statyw laboratoryjny</v>
      </c>
      <c r="C5" s="8">
        <f ca="1">IF($G5="","--",INDEX('lista do wyboru'!$C$4:$E$136,$G5,1))</f>
        <v>1</v>
      </c>
      <c r="D5" s="9">
        <f ca="1">IF($G5="","--",INDEX('lista do wyboru'!$D$4:$E$136,$G5,1))</f>
        <v>259.89999999999998</v>
      </c>
      <c r="E5" s="9">
        <f t="shared" ca="1" si="0"/>
        <v>259.89999999999998</v>
      </c>
      <c r="G5">
        <f ca="1">IF(FALSE=ISERROR(MATCH(TRUE,OFFSET('lista do wyboru'!$H$4:$H$136,G4,0),0)),G4+MATCH(TRUE,OFFSET('lista do wyboru'!$H$4:$H$136,G4,0),0),"")</f>
        <v>3</v>
      </c>
    </row>
    <row r="6" spans="1:7">
      <c r="A6" s="8" t="str">
        <f>IF($G6="","--",INDEX('lista do wyboru'!$A$4:$E$136,$G6,1))</f>
        <v>571145</v>
      </c>
      <c r="B6" s="8" t="str">
        <f>IF($G6="","--",INDEX('lista do wyboru'!$B$4:$E$136,$G6,1))</f>
        <v>Łyżeczki do spalań</v>
      </c>
      <c r="C6" s="8">
        <f>IF($G6="","--",INDEX('lista do wyboru'!$C$4:$E$136,$G6,1))</f>
        <v>1</v>
      </c>
      <c r="D6" s="9">
        <f>IF($G6="","--",INDEX('lista do wyboru'!$D$4:$E$136,$G6,1))</f>
        <v>5.9</v>
      </c>
      <c r="E6" s="9">
        <f t="shared" si="0"/>
        <v>5.9</v>
      </c>
      <c r="G6">
        <v>4</v>
      </c>
    </row>
    <row r="7" spans="1:7">
      <c r="A7" s="24" t="str">
        <f ca="1">IF($G7="","--",INDEX('lista do wyboru'!$A$4:$E$136,$G7,1))</f>
        <v>841013</v>
      </c>
      <c r="B7" s="8" t="str">
        <f ca="1">IF($G7="","--",INDEX('lista do wyboru'!$B$4:$E$136,$G7,1))</f>
        <v>Probówki okrągłodenne 18x180, 250 szt.</v>
      </c>
      <c r="C7" s="8">
        <f ca="1">IF($G7="","--",INDEX('lista do wyboru'!$C$4:$E$136,$G7,1))</f>
        <v>1</v>
      </c>
      <c r="D7" s="9">
        <f ca="1">IF($G7="","--",INDEX('lista do wyboru'!$D$4:$E$136,$G7,1))</f>
        <v>139.9</v>
      </c>
      <c r="E7" s="9">
        <f t="shared" ca="1" si="0"/>
        <v>139.9</v>
      </c>
      <c r="G7">
        <f ca="1">IF(FALSE=ISERROR(MATCH(TRUE,OFFSET('lista do wyboru'!$H$4:$H$136,G6,0),0)),G6+MATCH(TRUE,OFFSET('lista do wyboru'!$H$4:$H$136,G6,0),0),"")</f>
        <v>5</v>
      </c>
    </row>
    <row r="8" spans="1:7">
      <c r="A8" s="24" t="str">
        <f>IF($G8="","--",INDEX('lista do wyboru'!$A$4:$E$136,$G8,1))</f>
        <v>841024</v>
      </c>
      <c r="B8" s="8" t="s">
        <v>24</v>
      </c>
      <c r="C8" s="8">
        <v>1</v>
      </c>
      <c r="D8" s="9">
        <f>IF($G8="","--",INDEX('lista do wyboru'!$D$4:$E$136,$G8,1))</f>
        <v>69</v>
      </c>
      <c r="E8" s="9">
        <f t="shared" si="0"/>
        <v>69</v>
      </c>
      <c r="G8">
        <v>6</v>
      </c>
    </row>
    <row r="9" spans="1:7">
      <c r="A9" s="24" t="str">
        <f>IF($G9="","--",INDEX('lista do wyboru'!$A$4:$E$136,$G9,1))</f>
        <v>571045</v>
      </c>
      <c r="B9" s="8" t="str">
        <f>IF($G9="","--",INDEX('lista do wyboru'!$B$4:$E$136,$G9,1))</f>
        <v>Kolba stożkowa z szeroką szyją 250 ml, 10 szt.</v>
      </c>
      <c r="C9" s="8">
        <f>IF($G9="","--",INDEX('lista do wyboru'!$C$4:$E$136,$G9,1))</f>
        <v>1</v>
      </c>
      <c r="D9" s="9">
        <f>IF($G9="","--",INDEX('lista do wyboru'!$D$4:$E$136,$G9,1))</f>
        <v>109.9</v>
      </c>
      <c r="E9" s="9">
        <f t="shared" si="0"/>
        <v>109.9</v>
      </c>
      <c r="G9">
        <v>7</v>
      </c>
    </row>
    <row r="10" spans="1:7">
      <c r="A10" s="24" t="str">
        <f ca="1">IF($G10="","--",INDEX('lista do wyboru'!$A$4:$E$136,$G10,1))</f>
        <v>571030</v>
      </c>
      <c r="B10" s="8" t="str">
        <f ca="1">IF($G10="","--",INDEX('lista do wyboru'!$B$4:$E$136,$G10,1))</f>
        <v>Statyw na probówki</v>
      </c>
      <c r="C10" s="8">
        <f ca="1">IF($G10="","--",INDEX('lista do wyboru'!$C$4:$E$136,$G10,1))</f>
        <v>1</v>
      </c>
      <c r="D10" s="9">
        <f ca="1">IF($G10="","--",INDEX('lista do wyboru'!$D$4:$E$136,$G10,1))</f>
        <v>12.9</v>
      </c>
      <c r="E10" s="9">
        <f t="shared" ca="1" si="0"/>
        <v>12.9</v>
      </c>
      <c r="G10">
        <f ca="1">IF(FALSE=ISERROR(MATCH(TRUE,OFFSET('lista do wyboru'!$H$4:$H$136,G9,0),0)),G9+MATCH(TRUE,OFFSET('lista do wyboru'!$H$4:$H$136,G9,0),0),"")</f>
        <v>8</v>
      </c>
    </row>
    <row r="11" spans="1:7">
      <c r="A11" s="24" t="str">
        <f ca="1">IF($G11="","--",INDEX('lista do wyboru'!$A$4:$E$136,$G11,1))</f>
        <v>571032</v>
      </c>
      <c r="B11" s="8" t="str">
        <f ca="1">IF($G11="","--",INDEX('lista do wyboru'!$B$4:$E$136,$G11,1))</f>
        <v>Suszarka na szkło laboratoryjne</v>
      </c>
      <c r="C11" s="8">
        <f ca="1">IF($G11="","--",INDEX('lista do wyboru'!$C$4:$E$136,$G11,1))</f>
        <v>1</v>
      </c>
      <c r="D11" s="9">
        <v>59.9</v>
      </c>
      <c r="E11" s="9">
        <f t="shared" ca="1" si="0"/>
        <v>59.9</v>
      </c>
      <c r="G11">
        <f ca="1">IF(FALSE=ISERROR(MATCH(TRUE,OFFSET('lista do wyboru'!$H$4:$H$136,G10,0),0)),G10+MATCH(TRUE,OFFSET('lista do wyboru'!$H$4:$H$136,G10,0),0),"")</f>
        <v>9</v>
      </c>
    </row>
    <row r="12" spans="1:7">
      <c r="A12" s="24" t="str">
        <f ca="1">IF($G12="","--",INDEX('lista do wyboru'!$A$4:$E$136,$G12,1))</f>
        <v>841023</v>
      </c>
      <c r="B12" s="8" t="str">
        <f ca="1">IF($G12="","--",INDEX('lista do wyboru'!$B$4:$E$136,$G12,1))</f>
        <v>Płyta ociekowa</v>
      </c>
      <c r="C12" s="8">
        <f ca="1">IF($G12="","--",INDEX('lista do wyboru'!$C$4:$E$136,$G12,1))</f>
        <v>1</v>
      </c>
      <c r="D12" s="9">
        <f ca="1">IF($G12="","--",INDEX('lista do wyboru'!$D$4:$E$136,$G12,1))</f>
        <v>499.9</v>
      </c>
      <c r="E12" s="9">
        <f t="shared" ca="1" si="0"/>
        <v>499.9</v>
      </c>
      <c r="G12">
        <f ca="1">IF(FALSE=ISERROR(MATCH(TRUE,OFFSET('lista do wyboru'!$H$4:$H$136,G11,0),0)),G11+MATCH(TRUE,OFFSET('lista do wyboru'!$H$4:$H$136,G11,0),0),"")</f>
        <v>10</v>
      </c>
    </row>
    <row r="13" spans="1:7">
      <c r="A13" s="24" t="str">
        <f ca="1">IF($G13="","--",INDEX('lista do wyboru'!$A$4:$E$136,$G13,1))</f>
        <v>571067</v>
      </c>
      <c r="B13" s="8" t="str">
        <f ca="1">IF($G13="","--",INDEX('lista do wyboru'!$B$4:$E$136,$G13,1))</f>
        <v>Szczotka do mycia szkła</v>
      </c>
      <c r="C13" s="8">
        <f ca="1">IF($G13="","--",INDEX('lista do wyboru'!$C$4:$E$136,$G13,1))</f>
        <v>1</v>
      </c>
      <c r="D13" s="9">
        <f ca="1">IF($G13="","--",INDEX('lista do wyboru'!$D$4:$E$136,$G13,1))</f>
        <v>5.9</v>
      </c>
      <c r="E13" s="9">
        <f t="shared" ca="1" si="0"/>
        <v>5.9</v>
      </c>
      <c r="G13">
        <f ca="1">IF(FALSE=ISERROR(MATCH(TRUE,OFFSET('lista do wyboru'!$H$4:$H$136,G12,0),0)),G12+MATCH(TRUE,OFFSET('lista do wyboru'!$H$4:$H$136,G12,0),0),"")</f>
        <v>11</v>
      </c>
    </row>
    <row r="14" spans="1:7">
      <c r="A14" s="24" t="str">
        <f ca="1">IF($G14="","--",INDEX('lista do wyboru'!$A$4:$E$136,$G14,1))</f>
        <v>571093</v>
      </c>
      <c r="B14" s="8" t="str">
        <f ca="1">IF($G14="","--",INDEX('lista do wyboru'!$B$4:$E$136,$G14,1))</f>
        <v>Butelka z zakraplaczem 30 ml</v>
      </c>
      <c r="C14" s="8">
        <v>1</v>
      </c>
      <c r="D14" s="9">
        <f ca="1">IF($G14="","--",INDEX('lista do wyboru'!$D$4:$E$136,$G14,1))</f>
        <v>7.9</v>
      </c>
      <c r="E14" s="9">
        <f t="shared" ca="1" si="0"/>
        <v>7.9</v>
      </c>
      <c r="G14">
        <f ca="1">IF(FALSE=ISERROR(MATCH(TRUE,OFFSET('lista do wyboru'!$H$4:$H$136,G13,0),0)),G13+MATCH(TRUE,OFFSET('lista do wyboru'!$H$4:$H$136,G13,0),0),"")</f>
        <v>12</v>
      </c>
    </row>
    <row r="15" spans="1:7">
      <c r="A15" s="24" t="str">
        <f ca="1">IF($G15="","--",INDEX('lista do wyboru'!$A$4:$E$136,$G15,1))</f>
        <v>571130</v>
      </c>
      <c r="B15" s="8" t="str">
        <f ca="1">IF($G15="","--",INDEX('lista do wyboru'!$B$4:$E$136,$G15,1))</f>
        <v>Paski pH wskaźnikowe pH 1-14, ekonomiczne</v>
      </c>
      <c r="C15" s="8">
        <f ca="1">IF($G15="","--",INDEX('lista do wyboru'!$C$4:$E$136,$G15,1))</f>
        <v>1</v>
      </c>
      <c r="D15" s="9">
        <f ca="1">IF($G15="","--",INDEX('lista do wyboru'!$D$4:$E$136,$G15,1))</f>
        <v>109.9</v>
      </c>
      <c r="E15" s="9">
        <f t="shared" ca="1" si="0"/>
        <v>109.9</v>
      </c>
      <c r="G15">
        <f ca="1">IF(FALSE=ISERROR(MATCH(TRUE,OFFSET('lista do wyboru'!$H$4:$H$136,G14,0),0)),G14+MATCH(TRUE,OFFSET('lista do wyboru'!$H$4:$H$136,G14,0),0),"")</f>
        <v>13</v>
      </c>
    </row>
    <row r="16" spans="1:7">
      <c r="A16" s="24" t="str">
        <f ca="1">IF($G16="","--",INDEX('lista do wyboru'!$A$4:$E$136,$G16,1))</f>
        <v>571033</v>
      </c>
      <c r="B16" s="8" t="str">
        <f ca="1">IF($G16="","--",INDEX('lista do wyboru'!$B$4:$E$136,$G16,1))</f>
        <v>Bagietki - pręciki szklane, 5 szt.</v>
      </c>
      <c r="C16" s="8">
        <f ca="1">IF($G16="","--",INDEX('lista do wyboru'!$C$4:$E$136,$G16,1))</f>
        <v>1</v>
      </c>
      <c r="D16" s="9">
        <f ca="1">IF($G16="","--",INDEX('lista do wyboru'!$D$4:$E$136,$G16,1))</f>
        <v>9.9</v>
      </c>
      <c r="E16" s="9">
        <f t="shared" ca="1" si="0"/>
        <v>9.9</v>
      </c>
      <c r="G16">
        <f ca="1">IF(FALSE=ISERROR(MATCH(TRUE,OFFSET('lista do wyboru'!$H$4:$H$136,G15,0),0)),G15+MATCH(TRUE,OFFSET('lista do wyboru'!$H$4:$H$136,G15,0),0),"")</f>
        <v>14</v>
      </c>
    </row>
    <row r="17" spans="1:7">
      <c r="A17" s="24" t="str">
        <f ca="1">IF($G17="","--",INDEX('lista do wyboru'!$A$4:$E$136,$G17,1))</f>
        <v>571120</v>
      </c>
      <c r="B17" s="8" t="str">
        <f ca="1">IF($G17="","--",INDEX('lista do wyboru'!$B$4:$E$136,$G17,1))</f>
        <v>Pipety Pasteura 5 ml (500 szt)</v>
      </c>
      <c r="C17" s="8">
        <f ca="1">IF($G17="","--",INDEX('lista do wyboru'!$C$4:$E$136,$G17,1))</f>
        <v>1</v>
      </c>
      <c r="D17" s="9">
        <f ca="1">IF($G17="","--",INDEX('lista do wyboru'!$D$4:$E$136,$G17,1))</f>
        <v>89.9</v>
      </c>
      <c r="E17" s="9">
        <f t="shared" ca="1" si="0"/>
        <v>89.9</v>
      </c>
      <c r="G17">
        <f ca="1">IF(FALSE=ISERROR(MATCH(TRUE,OFFSET('lista do wyboru'!$H$4:$H$136,G16,0),0)),G16+MATCH(TRUE,OFFSET('lista do wyboru'!$H$4:$H$136,G16,0),0),"")</f>
        <v>15</v>
      </c>
    </row>
    <row r="18" spans="1:7">
      <c r="A18" s="24" t="str">
        <f ca="1">IF($G18="","--",INDEX('lista do wyboru'!$A$4:$E$136,$G18,1))</f>
        <v>841011</v>
      </c>
      <c r="B18" s="8" t="str">
        <f ca="1">IF($G18="","--",INDEX('lista do wyboru'!$B$4:$E$136,$G18,1))</f>
        <v>Palnik gazowy</v>
      </c>
      <c r="C18" s="8">
        <f ca="1">IF($G18="","--",INDEX('lista do wyboru'!$C$4:$E$136,$G18,1))</f>
        <v>1</v>
      </c>
      <c r="D18" s="9">
        <f ca="1">IF($G18="","--",INDEX('lista do wyboru'!$D$4:$E$136,$G18,1))</f>
        <v>149.9</v>
      </c>
      <c r="E18" s="9">
        <f t="shared" ca="1" si="0"/>
        <v>149.9</v>
      </c>
      <c r="G18">
        <f ca="1">IF(FALSE=ISERROR(MATCH(TRUE,OFFSET('lista do wyboru'!$H$4:$H$136,G17,0),0)),G17+MATCH(TRUE,OFFSET('lista do wyboru'!$H$4:$H$136,G17,0),0),"")</f>
        <v>16</v>
      </c>
    </row>
    <row r="19" spans="1:7">
      <c r="A19" s="24" t="str">
        <f ca="1">IF($G19="","--",INDEX('lista do wyboru'!$A$4:$E$136,$G19,1))</f>
        <v>841012</v>
      </c>
      <c r="B19" s="8" t="str">
        <f ca="1">IF($G19="","--",INDEX('lista do wyboru'!$B$4:$E$136,$G19,1))</f>
        <v>Wężyk do palnika gazowego 1,5 mb</v>
      </c>
      <c r="C19" s="8">
        <f ca="1">IF($G19="","--",INDEX('lista do wyboru'!$C$4:$E$136,$G19,1))</f>
        <v>1</v>
      </c>
      <c r="D19" s="9">
        <f ca="1">IF($G19="","--",INDEX('lista do wyboru'!$D$4:$E$136,$G19,1))</f>
        <v>499.9</v>
      </c>
      <c r="E19" s="9">
        <f t="shared" ca="1" si="0"/>
        <v>499.9</v>
      </c>
      <c r="G19">
        <f ca="1">IF(FALSE=ISERROR(MATCH(TRUE,OFFSET('lista do wyboru'!$H$4:$H$136,G18,0),0)),G18+MATCH(TRUE,OFFSET('lista do wyboru'!$H$4:$H$136,G18,0),0),"")</f>
        <v>17</v>
      </c>
    </row>
    <row r="20" spans="1:7">
      <c r="A20" s="24" t="str">
        <f ca="1">IF($G20="","--",INDEX('lista do wyboru'!$A$4:$E$136,$G20,1))</f>
        <v>604204</v>
      </c>
      <c r="B20" s="8" t="str">
        <f ca="1">IF($G20="","--",INDEX('lista do wyboru'!$B$4:$E$136,$G20,1))</f>
        <v>Płytki Petriego</v>
      </c>
      <c r="C20" s="8">
        <f ca="1">IF($G20="","--",INDEX('lista do wyboru'!$C$4:$E$136,$G20,1))</f>
        <v>1</v>
      </c>
      <c r="D20" s="9">
        <f ca="1">IF($G20="","--",INDEX('lista do wyboru'!$D$4:$E$136,$G20,1))</f>
        <v>12.9</v>
      </c>
      <c r="E20" s="9">
        <f t="shared" ca="1" si="0"/>
        <v>12.9</v>
      </c>
      <c r="G20">
        <f ca="1">IF(FALSE=ISERROR(MATCH(TRUE,OFFSET('lista do wyboru'!$H$4:$H$136,G19,0),0)),G19+MATCH(TRUE,OFFSET('lista do wyboru'!$H$4:$H$136,G19,0),0),"")</f>
        <v>18</v>
      </c>
    </row>
    <row r="21" spans="1:7">
      <c r="A21" s="24" t="str">
        <f ca="1">IF($G21="","--",INDEX('lista do wyboru'!$A$4:$E$136,$G21,1))</f>
        <v>604205</v>
      </c>
      <c r="B21" s="8" t="str">
        <f ca="1">IF($G21="","--",INDEX('lista do wyboru'!$B$4:$E$136,$G21,1))</f>
        <v>Płytki Petriego trójdzielne</v>
      </c>
      <c r="C21" s="8">
        <f ca="1">IF($G21="","--",INDEX('lista do wyboru'!$C$4:$E$136,$G21,1))</f>
        <v>1</v>
      </c>
      <c r="D21" s="9">
        <f ca="1">IF($G21="","--",INDEX('lista do wyboru'!$D$4:$E$136,$G21,1))</f>
        <v>12.9</v>
      </c>
      <c r="E21" s="9">
        <f t="shared" ca="1" si="0"/>
        <v>12.9</v>
      </c>
      <c r="G21">
        <f ca="1">IF(FALSE=ISERROR(MATCH(TRUE,OFFSET('lista do wyboru'!$H$4:$H$136,G20,0),0)),G20+MATCH(TRUE,OFFSET('lista do wyboru'!$H$4:$H$136,G20,0),0),"")</f>
        <v>19</v>
      </c>
    </row>
    <row r="22" spans="1:7">
      <c r="A22" s="24" t="str">
        <f ca="1">IF($G22="","--",INDEX('lista do wyboru'!$A$4:$E$136,$G22,1))</f>
        <v>571107</v>
      </c>
      <c r="B22" s="8" t="str">
        <f ca="1">IF($G22="","--",INDEX('lista do wyboru'!$B$4:$E$136,$G22,1))</f>
        <v>Termometr laboratoryjny</v>
      </c>
      <c r="C22" s="8">
        <f ca="1">IF($G22="","--",INDEX('lista do wyboru'!$C$4:$E$136,$G22,1))</f>
        <v>1</v>
      </c>
      <c r="D22" s="9">
        <f ca="1">IF($G22="","--",INDEX('lista do wyboru'!$D$4:$E$136,$G22,1))</f>
        <v>5.9</v>
      </c>
      <c r="E22" s="9">
        <f t="shared" ca="1" si="0"/>
        <v>5.9</v>
      </c>
      <c r="G22">
        <f ca="1">IF(FALSE=ISERROR(MATCH(TRUE,OFFSET('lista do wyboru'!$H$4:$H$136,G21,0),0)),G21+MATCH(TRUE,OFFSET('lista do wyboru'!$H$4:$H$136,G21,0),0),"")</f>
        <v>20</v>
      </c>
    </row>
    <row r="23" spans="1:7">
      <c r="A23" s="24" t="str">
        <f ca="1">IF($G23="","--",INDEX('lista do wyboru'!$A$4:$E$136,$G23,1))</f>
        <v>841015</v>
      </c>
      <c r="B23" s="8" t="str">
        <f ca="1">IF($G23="","--",INDEX('lista do wyboru'!$B$4:$E$136,$G23,1))</f>
        <v>Szalka Petriego 90x15, 1 szt.</v>
      </c>
      <c r="C23" s="8">
        <f ca="1">IF($G23="","--",INDEX('lista do wyboru'!$C$4:$E$136,$G23,1))</f>
        <v>1</v>
      </c>
      <c r="D23" s="9">
        <f ca="1">IF($G23="","--",INDEX('lista do wyboru'!$D$4:$E$136,$G23,1))</f>
        <v>4.9000000000000004</v>
      </c>
      <c r="E23" s="9">
        <f t="shared" ca="1" si="0"/>
        <v>4.9000000000000004</v>
      </c>
      <c r="G23">
        <f ca="1">IF(FALSE=ISERROR(MATCH(TRUE,OFFSET('lista do wyboru'!$H$4:$H$136,G22,0),0)),G22+MATCH(TRUE,OFFSET('lista do wyboru'!$H$4:$H$136,G22,0),0),"")</f>
        <v>21</v>
      </c>
    </row>
    <row r="24" spans="1:7">
      <c r="A24" s="24" t="str">
        <f ca="1">IF($G24="","--",INDEX('lista do wyboru'!$A$4:$E$136,$G24,1))</f>
        <v>841017</v>
      </c>
      <c r="B24" s="8" t="str">
        <f ca="1">IF($G24="","--",INDEX('lista do wyboru'!$B$4:$E$136,$G24,1))</f>
        <v>Szalka Petriego 120x20, 1 szt.</v>
      </c>
      <c r="C24" s="8">
        <f ca="1">IF($G24="","--",INDEX('lista do wyboru'!$C$4:$E$136,$G24,1))</f>
        <v>1</v>
      </c>
      <c r="D24" s="9">
        <f ca="1">IF($G24="","--",INDEX('lista do wyboru'!$D$4:$E$136,$G24,1))</f>
        <v>6.9</v>
      </c>
      <c r="E24" s="9">
        <f t="shared" ca="1" si="0"/>
        <v>6.9</v>
      </c>
      <c r="G24">
        <f ca="1">IF(FALSE=ISERROR(MATCH(TRUE,OFFSET('lista do wyboru'!$H$4:$H$136,G23,0),0)),G23+MATCH(TRUE,OFFSET('lista do wyboru'!$H$4:$H$136,G23,0),0),"")</f>
        <v>22</v>
      </c>
    </row>
    <row r="25" spans="1:7">
      <c r="A25" s="8" t="str">
        <f ca="1">IF($G25="","--",INDEX('lista do wyboru'!$A$4:$E$136,$G25,1))</f>
        <v>079206</v>
      </c>
      <c r="B25" s="8" t="str">
        <f ca="1">IF($G25="","--",INDEX('lista do wyboru'!$B$4:$E$136,$G25,1))</f>
        <v>Okresowy układ pierwiastków - chemiczny</v>
      </c>
      <c r="C25" s="8">
        <f ca="1">IF($G25="","--",INDEX('lista do wyboru'!$C$4:$E$136,$G25,1))</f>
        <v>1</v>
      </c>
      <c r="D25" s="9">
        <f ca="1">IF($G25="","--",INDEX('lista do wyboru'!$D$4:$E$136,$G25,1))</f>
        <v>299.89999999999998</v>
      </c>
      <c r="E25" s="9">
        <f t="shared" ca="1" si="0"/>
        <v>299.89999999999998</v>
      </c>
      <c r="G25">
        <f ca="1">IF(FALSE=ISERROR(MATCH(TRUE,OFFSET('lista do wyboru'!$H$4:$H$136,G24,0),0)),G24+MATCH(TRUE,OFFSET('lista do wyboru'!$H$4:$H$136,G24,0),0),"")</f>
        <v>23</v>
      </c>
    </row>
    <row r="26" spans="1:7">
      <c r="A26" s="24" t="str">
        <f ca="1">IF($G26="","--",INDEX('lista do wyboru'!$A$4:$E$136,$G26,1))</f>
        <v>817035</v>
      </c>
      <c r="B26" s="8" t="str">
        <f ca="1">IF($G26="","--",INDEX('lista do wyboru'!$B$4:$E$136,$G26,1))</f>
        <v>Plansza dydaktyczna - Kwasy nieorganiczne</v>
      </c>
      <c r="C26" s="8">
        <f ca="1">IF($G26="","--",INDEX('lista do wyboru'!$C$4:$E$136,$G26,1))</f>
        <v>1</v>
      </c>
      <c r="D26" s="9">
        <f ca="1">IF($G26="","--",INDEX('lista do wyboru'!$D$4:$E$136,$G26,1))</f>
        <v>49.9</v>
      </c>
      <c r="E26" s="9">
        <f t="shared" ca="1" si="0"/>
        <v>49.9</v>
      </c>
      <c r="G26">
        <f ca="1">IF(FALSE=ISERROR(MATCH(TRUE,OFFSET('lista do wyboru'!$H$4:$H$136,G25,0),0)),G25+MATCH(TRUE,OFFSET('lista do wyboru'!$H$4:$H$136,G25,0),0),"")</f>
        <v>24</v>
      </c>
    </row>
    <row r="27" spans="1:7">
      <c r="A27" s="24" t="str">
        <f ca="1">IF($G27="","--",INDEX('lista do wyboru'!$A$4:$E$136,$G27,1))</f>
        <v>817040</v>
      </c>
      <c r="B27" s="8" t="str">
        <f ca="1">IF($G27="","--",INDEX('lista do wyboru'!$B$4:$E$136,$G27,1))</f>
        <v>Plansza dydaktyczna - Budowa materii</v>
      </c>
      <c r="C27" s="8">
        <f ca="1">IF($G27="","--",INDEX('lista do wyboru'!$C$4:$E$136,$G27,1))</f>
        <v>1</v>
      </c>
      <c r="D27" s="9">
        <f ca="1">IF($G27="","--",INDEX('lista do wyboru'!$D$4:$E$136,$G27,1))</f>
        <v>49.9</v>
      </c>
      <c r="E27" s="9">
        <f t="shared" ca="1" si="0"/>
        <v>49.9</v>
      </c>
      <c r="G27">
        <f ca="1">IF(FALSE=ISERROR(MATCH(TRUE,OFFSET('lista do wyboru'!$H$4:$H$136,G26,0),0)),G26+MATCH(TRUE,OFFSET('lista do wyboru'!$H$4:$H$136,G26,0),0),"")</f>
        <v>25</v>
      </c>
    </row>
    <row r="28" spans="1:7">
      <c r="A28" s="24" t="str">
        <f ca="1">IF($G28="","--",INDEX('lista do wyboru'!$A$4:$E$136,$G28,1))</f>
        <v>817042</v>
      </c>
      <c r="B28" s="8" t="str">
        <f ca="1">IF($G28="","--",INDEX('lista do wyboru'!$B$4:$E$136,$G28,1))</f>
        <v>Plansza dydaktyczna - Kwasy nieorganiczne tlenowe</v>
      </c>
      <c r="C28" s="8">
        <f ca="1">IF($G28="","--",INDEX('lista do wyboru'!$C$4:$E$136,$G28,1))</f>
        <v>1</v>
      </c>
      <c r="D28" s="9">
        <f ca="1">IF($G28="","--",INDEX('lista do wyboru'!$D$4:$E$136,$G28,1))</f>
        <v>49.9</v>
      </c>
      <c r="E28" s="9">
        <f t="shared" ca="1" si="0"/>
        <v>49.9</v>
      </c>
      <c r="G28">
        <f ca="1">IF(FALSE=ISERROR(MATCH(TRUE,OFFSET('lista do wyboru'!$H$4:$H$136,G27,0),0)),G27+MATCH(TRUE,OFFSET('lista do wyboru'!$H$4:$H$136,G27,0),0),"")</f>
        <v>26</v>
      </c>
    </row>
    <row r="29" spans="1:7">
      <c r="A29" s="24" t="str">
        <f ca="1">IF($G29="","--",INDEX('lista do wyboru'!$A$4:$E$136,$G29,1))</f>
        <v>817047</v>
      </c>
      <c r="B29" s="8" t="str">
        <f ca="1">IF($G29="","--",INDEX('lista do wyboru'!$B$4:$E$136,$G29,1))</f>
        <v>Plansza dydaktyczna - Układ okresowy pierwiastków</v>
      </c>
      <c r="C29" s="8">
        <f ca="1">IF($G29="","--",INDEX('lista do wyboru'!$C$4:$E$136,$G29,1))</f>
        <v>1</v>
      </c>
      <c r="D29" s="9">
        <f ca="1">IF($G29="","--",INDEX('lista do wyboru'!$D$4:$E$136,$G29,1))</f>
        <v>49.9</v>
      </c>
      <c r="E29" s="9">
        <f t="shared" ca="1" si="0"/>
        <v>49.9</v>
      </c>
      <c r="G29">
        <f ca="1">IF(FALSE=ISERROR(MATCH(TRUE,OFFSET('lista do wyboru'!$H$4:$H$136,G28,0),0)),G28+MATCH(TRUE,OFFSET('lista do wyboru'!$H$4:$H$136,G28,0),0),"")</f>
        <v>27</v>
      </c>
    </row>
    <row r="30" spans="1:7">
      <c r="A30" s="24" t="str">
        <f ca="1">IF($G30="","--",INDEX('lista do wyboru'!$A$4:$E$136,$G30,1))</f>
        <v>817054</v>
      </c>
      <c r="B30" s="8" t="str">
        <f ca="1">IF($G30="","--",INDEX('lista do wyboru'!$B$4:$E$136,$G30,1))</f>
        <v>Plansza dydaktyczna - Wiązania chemiczne w cząsteczkach</v>
      </c>
      <c r="C30" s="8">
        <f ca="1">IF($G30="","--",INDEX('lista do wyboru'!$C$4:$E$136,$G30,1))</f>
        <v>1</v>
      </c>
      <c r="D30" s="9">
        <f ca="1">IF($G30="","--",INDEX('lista do wyboru'!$D$4:$E$136,$G30,1))</f>
        <v>49.9</v>
      </c>
      <c r="E30" s="9">
        <f t="shared" ca="1" si="0"/>
        <v>49.9</v>
      </c>
      <c r="G30">
        <f ca="1">IF(FALSE=ISERROR(MATCH(TRUE,OFFSET('lista do wyboru'!$H$4:$H$136,G29,0),0)),G29+MATCH(TRUE,OFFSET('lista do wyboru'!$H$4:$H$136,G29,0),0),"")</f>
        <v>28</v>
      </c>
    </row>
    <row r="31" spans="1:7">
      <c r="A31" s="8" t="str">
        <f ca="1">IF($G31="","--",INDEX('lista do wyboru'!$A$4:$E$136,$G31,1))</f>
        <v>817082</v>
      </c>
      <c r="B31" s="8" t="str">
        <f ca="1">IF($G31="","--",INDEX('lista do wyboru'!$B$4:$E$136,$G31,1))</f>
        <v>Plansza dydaktyczna - związki nieorganiczne</v>
      </c>
      <c r="C31" s="8">
        <f ca="1">IF($G31="","--",INDEX('lista do wyboru'!$C$4:$E$136,$G31,1))</f>
        <v>1</v>
      </c>
      <c r="D31" s="9">
        <f ca="1">IF($G31="","--",INDEX('lista do wyboru'!$D$4:$E$136,$G31,1))</f>
        <v>49.9</v>
      </c>
      <c r="E31" s="9">
        <f t="shared" ca="1" si="0"/>
        <v>49.9</v>
      </c>
      <c r="G31">
        <f ca="1">IF(FALSE=ISERROR(MATCH(TRUE,OFFSET('lista do wyboru'!$H$4:$H$136,G30,0),0)),G30+MATCH(TRUE,OFFSET('lista do wyboru'!$H$4:$H$136,G30,0),0),"")</f>
        <v>29</v>
      </c>
    </row>
    <row r="32" spans="1:7">
      <c r="A32" s="24" t="str">
        <f ca="1">IF($G32="","--",INDEX('lista do wyboru'!$A$4:$E$136,$G32,1))</f>
        <v>571095</v>
      </c>
      <c r="B32" s="8" t="str">
        <f ca="1">IF($G32="","--",INDEX('lista do wyboru'!$B$4:$E$136,$G32,1))</f>
        <v>Okulary ochronne szer. 19,5 cm</v>
      </c>
      <c r="C32" s="8">
        <f ca="1">IF($G32="","--",INDEX('lista do wyboru'!$C$4:$E$136,$G32,1))</f>
        <v>10</v>
      </c>
      <c r="D32" s="9">
        <f ca="1">IF($G32="","--",INDEX('lista do wyboru'!$D$4:$E$136,$G32,1))</f>
        <v>12.9</v>
      </c>
      <c r="E32" s="9">
        <f t="shared" ca="1" si="0"/>
        <v>129</v>
      </c>
      <c r="G32">
        <f ca="1">IF(FALSE=ISERROR(MATCH(TRUE,OFFSET('lista do wyboru'!$H$4:$H$136,G31,0),0)),G31+MATCH(TRUE,OFFSET('lista do wyboru'!$H$4:$H$136,G31,0),0),"")</f>
        <v>30</v>
      </c>
    </row>
  </sheetData>
  <mergeCells count="1">
    <mergeCell ref="A1:E1"/>
  </mergeCells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lista do wyboru</vt:lpstr>
      <vt:lpstr>wybrane produkty - podsumowanie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ZSP</dc:creator>
  <cp:lastModifiedBy>Agnieszka Czernik</cp:lastModifiedBy>
  <dcterms:created xsi:type="dcterms:W3CDTF">2015-06-05T18:19:00Z</dcterms:created>
  <dcterms:modified xsi:type="dcterms:W3CDTF">2020-04-17T08:50:25Z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1045-10.2.0.5871</vt:lpwstr>
  </property>
</Properties>
</file>