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a.czernik\Desktop\Rezerwa 2020\Excele ze sklepu pakiety przedmiotowe 2020\"/>
    </mc:Choice>
  </mc:AlternateContent>
  <xr:revisionPtr revIDLastSave="0" documentId="13_ncr:1_{B23C7874-02FA-4E97-BEB6-355202DEC68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a do wyboru" sheetId="1" r:id="rId1"/>
    <sheet name="wybrane produkty - podsumowani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2" l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E5" i="1"/>
  <c r="H4" i="1"/>
  <c r="G3" i="2" s="1"/>
  <c r="E4" i="1"/>
  <c r="E22" i="1" s="1"/>
  <c r="G4" i="2" l="1"/>
  <c r="C3" i="2"/>
  <c r="A3" i="2"/>
  <c r="B3" i="2"/>
  <c r="G5" i="2" l="1"/>
  <c r="A4" i="2"/>
  <c r="G6" i="2" l="1"/>
  <c r="C5" i="2"/>
  <c r="E5" i="2" s="1"/>
  <c r="A5" i="2"/>
  <c r="B5" i="2"/>
  <c r="C6" i="2" l="1"/>
  <c r="E6" i="2" s="1"/>
  <c r="G7" i="2"/>
  <c r="B6" i="2"/>
  <c r="G8" i="2" l="1"/>
  <c r="B7" i="2"/>
  <c r="C7" i="2"/>
  <c r="E7" i="2" s="1"/>
  <c r="A7" i="2"/>
  <c r="C8" i="2" l="1"/>
  <c r="E8" i="2" s="1"/>
  <c r="A8" i="2"/>
  <c r="G9" i="2"/>
  <c r="B8" i="2"/>
  <c r="G10" i="2" l="1"/>
  <c r="B9" i="2"/>
  <c r="C9" i="2"/>
  <c r="E9" i="2" s="1"/>
  <c r="A9" i="2"/>
  <c r="C10" i="2" l="1"/>
  <c r="E10" i="2" s="1"/>
  <c r="A10" i="2"/>
  <c r="G11" i="2"/>
  <c r="B10" i="2"/>
  <c r="G12" i="2" l="1"/>
  <c r="B11" i="2"/>
  <c r="C11" i="2"/>
  <c r="E11" i="2" s="1"/>
  <c r="A11" i="2"/>
  <c r="C12" i="2" l="1"/>
  <c r="E12" i="2" s="1"/>
  <c r="A12" i="2"/>
  <c r="G13" i="2"/>
  <c r="B12" i="2"/>
  <c r="G14" i="2" l="1"/>
  <c r="B13" i="2"/>
  <c r="C13" i="2"/>
  <c r="E13" i="2" s="1"/>
  <c r="A13" i="2"/>
  <c r="C14" i="2" l="1"/>
  <c r="E14" i="2" s="1"/>
  <c r="A14" i="2"/>
  <c r="G15" i="2"/>
  <c r="B14" i="2"/>
  <c r="G16" i="2" l="1"/>
  <c r="B15" i="2"/>
  <c r="C15" i="2"/>
  <c r="E15" i="2" s="1"/>
  <c r="A15" i="2"/>
  <c r="C16" i="2" l="1"/>
  <c r="E16" i="2" s="1"/>
  <c r="A16" i="2"/>
  <c r="G17" i="2"/>
  <c r="B16" i="2"/>
  <c r="G18" i="2" l="1"/>
  <c r="B17" i="2"/>
  <c r="C17" i="2"/>
  <c r="E17" i="2" s="1"/>
  <c r="A17" i="2"/>
  <c r="C18" i="2" l="1"/>
  <c r="E18" i="2" s="1"/>
  <c r="A18" i="2"/>
  <c r="G19" i="2"/>
  <c r="B18" i="2"/>
  <c r="G20" i="2" l="1"/>
  <c r="B19" i="2"/>
  <c r="C19" i="2"/>
  <c r="E19" i="2" s="1"/>
  <c r="A19" i="2"/>
  <c r="C20" i="2" l="1"/>
  <c r="E20" i="2" s="1"/>
  <c r="F2" i="2" s="1"/>
  <c r="A20" i="2"/>
  <c r="B20" i="2"/>
</calcChain>
</file>

<file path=xl/sharedStrings.xml><?xml version="1.0" encoding="utf-8"?>
<sst xmlns="http://schemas.openxmlformats.org/spreadsheetml/2006/main" count="72" uniqueCount="60">
  <si>
    <t>199263 Pakiet Biologia 1</t>
  </si>
  <si>
    <t>Kod</t>
  </si>
  <si>
    <t>Nazwa</t>
  </si>
  <si>
    <t>Ilość</t>
  </si>
  <si>
    <t>Cena
brutto</t>
  </si>
  <si>
    <t>Wartość
brutto</t>
  </si>
  <si>
    <t>Opis</t>
  </si>
  <si>
    <t>Zdjęcie</t>
  </si>
  <si>
    <t>571005</t>
  </si>
  <si>
    <t>Oko człowieka</t>
  </si>
  <si>
    <t>• wykonane z PCV • podzielone na 6 części • wym. 12 x 12 x 25 cm</t>
  </si>
  <si>
    <t>571006</t>
  </si>
  <si>
    <t>Ucho człowieka</t>
  </si>
  <si>
    <t>• wykonane z PCV • podzielone na 6 części • wym. 42 x 24 x 16 cm</t>
  </si>
  <si>
    <t>571008</t>
  </si>
  <si>
    <t>Narządy klatki piersiowej</t>
  </si>
  <si>
    <t>• wykonane z PCV • podzielone na 7 części • wym. 22 x 11 x 38,5 cm</t>
  </si>
  <si>
    <t>571009</t>
  </si>
  <si>
    <t>Pęcherzyki płucne</t>
  </si>
  <si>
    <t>• wykonane z PCV • wym. 26 x 15 x 35 cm</t>
  </si>
  <si>
    <t>571010</t>
  </si>
  <si>
    <t>Przekrój wątroby z pęcherzykiem - tablica</t>
  </si>
  <si>
    <t>• wykonane z PCV • wym. 19 x 15 x 4 cm</t>
  </si>
  <si>
    <t>571020</t>
  </si>
  <si>
    <t>Przekrój komórki nerwowej - tablica</t>
  </si>
  <si>
    <t>• wykonane z PCV i abs • wym. 42 x 30 x 13 cm</t>
  </si>
  <si>
    <t>571124</t>
  </si>
  <si>
    <t>Szkielet człowieka 85 cm</t>
  </si>
  <si>
    <t>Szkielet z mostkiem, przepukliną i zakończeniami nerwowymi, w wygodnym rozmiarze, idealny do prezentacji lub jako wyposażenie pracowni biologicznej. Model pokazuje podstawowe kostne elementy układu ruchu człowieka oraz dodatkowo początkowe odcinki nerwów rdzeniowych i tętnic kręgowych. Kończyny dolne i górne zostały zamocowane ruchomo. Umieszczony na statywie.</t>
  </si>
  <si>
    <t>571126</t>
  </si>
  <si>
    <t>Układ mięśniowy - 50 cm</t>
  </si>
  <si>
    <t>Popularny w szkołach na każdym poziomie edukacji model układu mięśniowego stanowi doskonałe uzupełnienie wiedzy anatomicznej dotyczącej budowy mięśniowej człowieka. • wym. 25 x 17 x 52 cm</t>
  </si>
  <si>
    <t>571171</t>
  </si>
  <si>
    <t>Model układu trawiennego</t>
  </si>
  <si>
    <t>Naturalnych rozmiarów model przedstawiający przewód pokarmowy wraz z gruczołami. Model układu trawiennego z odcinkami:
• jamy ustnej, gardła oraz trzustki - wszystkie elementy rozcięta wzdłuż płaszczyzny przyśrodkowo-strzałkowej;
• wątroby wraz z pęcherzykiem żółciowym,
• trzustki - rozkrojoną aby pokazać jej wewnętrzną strukturę,
• żołądka - otwarty w wzdłuż płaszczyzny czołowej,
• dwunastnicy, jelita ślepego, częścią jelita cienkiego, odbytnicy - rozkrojoną aby pokazać jej wewnętrzną strukturę;
• okrężnicy poprzecznej - część ruchoma (zdejmowana)
Model umieszczony na płycie.
• wym. 90 x 30 x 13 cm</t>
  </si>
  <si>
    <t>571172</t>
  </si>
  <si>
    <t>Modele stóp, 3 rodzaje</t>
  </si>
  <si>
    <t xml:space="preserve">Ten model pokazuje struktury zewnętrzne, a od strony wewnętrznej kości, mięśnie i więzadła stopy we właściwych anatomicznych pozycjach. Zestaw zawiera stopę normalną, wysklepioną i z płaskostopiem. • wym. 6 x 12 x 4,5 cm
</t>
  </si>
  <si>
    <t>571174</t>
  </si>
  <si>
    <t>Modele zębów, 3 rodzaje</t>
  </si>
  <si>
    <t>Model 3 zębów (siekacza, kła i trzonowego). Kieł i trzonowy można podzielić na 2 części każdy, pokazując cechy wewnętrzne (zębiny, szkliwa, cementu i miazgi). Skala ok. 10:1.
• wym. 33 x 33 x 11 cm</t>
  </si>
  <si>
    <t>571181</t>
  </si>
  <si>
    <t>Model serca</t>
  </si>
  <si>
    <t>Szczegółowy model do nauki anatomii serca. Umieszczony na stojaku. Rozmiar rzeczywisty.</t>
  </si>
  <si>
    <t>817004</t>
  </si>
  <si>
    <t>System zwierząt - plansza dydaktyczna</t>
  </si>
  <si>
    <t>Plansza dydaktyczna drukowana na kartonie kredowym o gramaturze 250 g. Ofoliowana i wyposażona w listwy metalowe i zawieszkę. • wym. 70 x 100 cm</t>
  </si>
  <si>
    <t>817015</t>
  </si>
  <si>
    <t>Plansza dydaktyczna - mózg człowieka</t>
  </si>
  <si>
    <t>817017</t>
  </si>
  <si>
    <t>Plansza dydaktyczna - układ nerwowy</t>
  </si>
  <si>
    <t>817019</t>
  </si>
  <si>
    <t>Plansza dydaktyczna - układ oddechowy</t>
  </si>
  <si>
    <t>817023</t>
  </si>
  <si>
    <t>Plansza dydaktyczna - układ pokarmowy</t>
  </si>
  <si>
    <t>817024</t>
  </si>
  <si>
    <t>Plansza dydaktyczna- uklad krwionośny</t>
  </si>
  <si>
    <t>Wybrane produkty</t>
  </si>
  <si>
    <t>Wartość całkowita 
wybranych produktów:</t>
  </si>
  <si>
    <r>
      <rPr>
        <b/>
        <u/>
        <sz val="13.5"/>
        <color indexed="8"/>
        <rFont val="Calibri"/>
        <family val="2"/>
        <charset val="238"/>
      </rPr>
      <t>Dotyczy zwiększenia części oświatowej subwencji ogólnej z 0,4% rezerwy w roku 2020 z tytułu dofinansowania w zakresie wyposażenia w pomoce dydaktyczne niezbedna do realizacji podstawy programowej z przedmiotów przyrodniczych w publicznych szkołach podstawowych</t>
    </r>
    <r>
      <rPr>
        <b/>
        <u/>
        <sz val="11"/>
        <color indexed="8"/>
        <rFont val="Calibri"/>
        <family val="2"/>
        <charset val="238"/>
      </rPr>
      <t xml:space="preserve">
</t>
    </r>
    <r>
      <rPr>
        <sz val="11"/>
        <color indexed="8"/>
        <rFont val="Calibri"/>
        <family val="2"/>
        <charset val="238"/>
      </rPr>
      <t>Szanowni Państwo, 
zapraszamy do skorzystania z bogatej oferty na wyposażenie sal szkolnych w pomoce dydaktyczne dedykowanej w ramach rezerwy oświatowej. 
Decydując się na wybrany produkt prosimy o wpisanie odpowiedniej ilości w kolumnie pod nazwą "Ilość". 
W drugim arkuszu tego pliku o nazwie "wybrane produkty - podsumowanie" automatycznie wyświetli się Państwu kalkulacja wybranych produktów.</t>
    </r>
    <r>
      <rPr>
        <b/>
        <u/>
        <sz val="11"/>
        <color indexed="8"/>
        <rFont val="Calibri"/>
        <family val="2"/>
        <charset val="238"/>
      </rPr>
      <t xml:space="preserve">
</t>
    </r>
    <r>
      <rPr>
        <b/>
        <sz val="11"/>
        <color indexed="8"/>
        <rFont val="Calibri"/>
        <family val="2"/>
        <charset val="238"/>
      </rPr>
      <t>Do wniosku - załącznik nr 4, należy dołączyć wykaz pomocy dydaktycznych - załącznik nr 4a zakupionych w roku bieżącym lub planowanych do zakupienia odrębnie dla każdej szkoły i do każdego przedmiotu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</si>
</sst>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3.5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8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/>
    <xf numFmtId="4" fontId="0" fillId="0" borderId="2" xfId="0" applyNumberForma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/>
    <xf numFmtId="0" fontId="5" fillId="4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0" fillId="0" borderId="4" xfId="0" applyNumberFormat="1" applyFill="1" applyBorder="1" applyAlignment="1" applyProtection="1">
      <alignment horizontal="left" vertical="top" wrapText="1"/>
    </xf>
    <xf numFmtId="49" fontId="0" fillId="0" borderId="5" xfId="0" applyNumberForma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3</xdr:row>
      <xdr:rowOff>171450</xdr:rowOff>
    </xdr:from>
    <xdr:to>
      <xdr:col>6</xdr:col>
      <xdr:colOff>1352550</xdr:colOff>
      <xdr:row>3</xdr:row>
      <xdr:rowOff>1314450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08770" y="29686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209550</xdr:colOff>
      <xdr:row>4</xdr:row>
      <xdr:rowOff>171450</xdr:rowOff>
    </xdr:from>
    <xdr:to>
      <xdr:col>6</xdr:col>
      <xdr:colOff>1352550</xdr:colOff>
      <xdr:row>4</xdr:row>
      <xdr:rowOff>1314450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08770" y="44926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209550</xdr:colOff>
      <xdr:row>5</xdr:row>
      <xdr:rowOff>171450</xdr:rowOff>
    </xdr:from>
    <xdr:to>
      <xdr:col>6</xdr:col>
      <xdr:colOff>1352550</xdr:colOff>
      <xdr:row>5</xdr:row>
      <xdr:rowOff>1314450</xdr:rowOff>
    </xdr:to>
    <xdr:pic>
      <xdr:nvPicPr>
        <xdr:cNvPr id="72" name="Picture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08770" y="60166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209550</xdr:colOff>
      <xdr:row>6</xdr:row>
      <xdr:rowOff>171450</xdr:rowOff>
    </xdr:from>
    <xdr:to>
      <xdr:col>6</xdr:col>
      <xdr:colOff>1352550</xdr:colOff>
      <xdr:row>6</xdr:row>
      <xdr:rowOff>1314450</xdr:rowOff>
    </xdr:to>
    <xdr:pic>
      <xdr:nvPicPr>
        <xdr:cNvPr id="73" name="Picture 4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08770" y="75406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209550</xdr:colOff>
      <xdr:row>7</xdr:row>
      <xdr:rowOff>171450</xdr:rowOff>
    </xdr:from>
    <xdr:to>
      <xdr:col>6</xdr:col>
      <xdr:colOff>1352550</xdr:colOff>
      <xdr:row>7</xdr:row>
      <xdr:rowOff>1314450</xdr:rowOff>
    </xdr:to>
    <xdr:pic>
      <xdr:nvPicPr>
        <xdr:cNvPr id="74" name="Picture 5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08770" y="90646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200025</xdr:colOff>
      <xdr:row>9</xdr:row>
      <xdr:rowOff>152400</xdr:rowOff>
    </xdr:from>
    <xdr:to>
      <xdr:col>6</xdr:col>
      <xdr:colOff>1343025</xdr:colOff>
      <xdr:row>9</xdr:row>
      <xdr:rowOff>1295400</xdr:rowOff>
    </xdr:to>
    <xdr:pic>
      <xdr:nvPicPr>
        <xdr:cNvPr id="76" name="Picture 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99245" y="120935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238125</xdr:colOff>
      <xdr:row>10</xdr:row>
      <xdr:rowOff>133350</xdr:rowOff>
    </xdr:from>
    <xdr:to>
      <xdr:col>6</xdr:col>
      <xdr:colOff>1381125</xdr:colOff>
      <xdr:row>10</xdr:row>
      <xdr:rowOff>1276350</xdr:rowOff>
    </xdr:to>
    <xdr:pic>
      <xdr:nvPicPr>
        <xdr:cNvPr id="77" name="Picture 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37345" y="135985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257175</xdr:colOff>
      <xdr:row>11</xdr:row>
      <xdr:rowOff>657225</xdr:rowOff>
    </xdr:from>
    <xdr:to>
      <xdr:col>6</xdr:col>
      <xdr:colOff>1400175</xdr:colOff>
      <xdr:row>11</xdr:row>
      <xdr:rowOff>1800225</xdr:rowOff>
    </xdr:to>
    <xdr:pic>
      <xdr:nvPicPr>
        <xdr:cNvPr id="78" name="Picture 9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56395" y="156464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152400</xdr:colOff>
      <xdr:row>12</xdr:row>
      <xdr:rowOff>171450</xdr:rowOff>
    </xdr:from>
    <xdr:to>
      <xdr:col>6</xdr:col>
      <xdr:colOff>1295400</xdr:colOff>
      <xdr:row>12</xdr:row>
      <xdr:rowOff>1314450</xdr:rowOff>
    </xdr:to>
    <xdr:pic>
      <xdr:nvPicPr>
        <xdr:cNvPr id="79" name="Picture 10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51620" y="173704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228600</xdr:colOff>
      <xdr:row>13</xdr:row>
      <xdr:rowOff>200025</xdr:rowOff>
    </xdr:from>
    <xdr:to>
      <xdr:col>6</xdr:col>
      <xdr:colOff>1371600</xdr:colOff>
      <xdr:row>13</xdr:row>
      <xdr:rowOff>1343025</xdr:rowOff>
    </xdr:to>
    <xdr:pic>
      <xdr:nvPicPr>
        <xdr:cNvPr id="80" name="Picture 1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27820" y="189230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180975</xdr:colOff>
      <xdr:row>15</xdr:row>
      <xdr:rowOff>323850</xdr:rowOff>
    </xdr:from>
    <xdr:to>
      <xdr:col>6</xdr:col>
      <xdr:colOff>1323975</xdr:colOff>
      <xdr:row>15</xdr:row>
      <xdr:rowOff>1466850</xdr:rowOff>
    </xdr:to>
    <xdr:pic>
      <xdr:nvPicPr>
        <xdr:cNvPr id="81" name="Picture 1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80195" y="2209482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295275</xdr:colOff>
      <xdr:row>16</xdr:row>
      <xdr:rowOff>180975</xdr:rowOff>
    </xdr:from>
    <xdr:to>
      <xdr:col>6</xdr:col>
      <xdr:colOff>1438275</xdr:colOff>
      <xdr:row>16</xdr:row>
      <xdr:rowOff>1323975</xdr:rowOff>
    </xdr:to>
    <xdr:pic>
      <xdr:nvPicPr>
        <xdr:cNvPr id="82" name="Picture 1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94495" y="234759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200025</xdr:colOff>
      <xdr:row>17</xdr:row>
      <xdr:rowOff>180975</xdr:rowOff>
    </xdr:from>
    <xdr:to>
      <xdr:col>6</xdr:col>
      <xdr:colOff>1343025</xdr:colOff>
      <xdr:row>17</xdr:row>
      <xdr:rowOff>1323975</xdr:rowOff>
    </xdr:to>
    <xdr:pic>
      <xdr:nvPicPr>
        <xdr:cNvPr id="83" name="Picture 1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99245" y="249999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18</xdr:row>
      <xdr:rowOff>219075</xdr:rowOff>
    </xdr:from>
    <xdr:to>
      <xdr:col>6</xdr:col>
      <xdr:colOff>1390650</xdr:colOff>
      <xdr:row>18</xdr:row>
      <xdr:rowOff>1362075</xdr:rowOff>
    </xdr:to>
    <xdr:pic>
      <xdr:nvPicPr>
        <xdr:cNvPr id="84" name="Picture 1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46870" y="2656205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19</xdr:row>
      <xdr:rowOff>190500</xdr:rowOff>
    </xdr:from>
    <xdr:to>
      <xdr:col>6</xdr:col>
      <xdr:colOff>1390650</xdr:colOff>
      <xdr:row>19</xdr:row>
      <xdr:rowOff>1333500</xdr:rowOff>
    </xdr:to>
    <xdr:pic>
      <xdr:nvPicPr>
        <xdr:cNvPr id="85" name="Picture 1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46870" y="280574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209550</xdr:colOff>
      <xdr:row>20</xdr:row>
      <xdr:rowOff>190500</xdr:rowOff>
    </xdr:from>
    <xdr:to>
      <xdr:col>6</xdr:col>
      <xdr:colOff>1352550</xdr:colOff>
      <xdr:row>20</xdr:row>
      <xdr:rowOff>1333500</xdr:rowOff>
    </xdr:to>
    <xdr:pic>
      <xdr:nvPicPr>
        <xdr:cNvPr id="86" name="Picture 1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08770" y="29581475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180975</xdr:colOff>
      <xdr:row>8</xdr:row>
      <xdr:rowOff>171450</xdr:rowOff>
    </xdr:from>
    <xdr:to>
      <xdr:col>6</xdr:col>
      <xdr:colOff>1362075</xdr:colOff>
      <xdr:row>8</xdr:row>
      <xdr:rowOff>1352550</xdr:rowOff>
    </xdr:to>
    <xdr:pic>
      <xdr:nvPicPr>
        <xdr:cNvPr id="19" name="Obraz 18" descr="http://www1.mojebambino.lan:82/photo/DLA%20DZIALOW/600_600_PX_72DPI_SKLEP_MOBA_2010/571020_a_16.jpg?hash=79608b9ad0a166a94c8f3c4087c6715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80195" y="10588625"/>
          <a:ext cx="11811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A2" sqref="A2:G2"/>
    </sheetView>
  </sheetViews>
  <sheetFormatPr defaultColWidth="9.140625" defaultRowHeight="15"/>
  <cols>
    <col min="1" max="1" width="9.140625" style="13"/>
    <col min="2" max="2" width="21.7109375" style="14" customWidth="1"/>
    <col min="3" max="3" width="7" style="13" customWidth="1"/>
    <col min="4" max="4" width="7.7109375" style="13" customWidth="1"/>
    <col min="5" max="5" width="9.85546875" style="13" customWidth="1"/>
    <col min="6" max="6" width="73.42578125" style="14" customWidth="1"/>
    <col min="7" max="7" width="22.85546875" style="13" customWidth="1"/>
    <col min="8" max="8" width="9" style="15" hidden="1" customWidth="1"/>
    <col min="9" max="16384" width="9.140625" style="13"/>
  </cols>
  <sheetData>
    <row r="1" spans="1:8" ht="32.25" customHeight="1">
      <c r="A1" s="29" t="s">
        <v>0</v>
      </c>
      <c r="B1" s="29"/>
      <c r="C1" s="29"/>
      <c r="D1" s="29"/>
      <c r="E1" s="29"/>
      <c r="F1" s="29"/>
      <c r="G1" s="29"/>
    </row>
    <row r="2" spans="1:8" ht="159" customHeight="1">
      <c r="A2" s="30" t="s">
        <v>59</v>
      </c>
      <c r="B2" s="31"/>
      <c r="C2" s="31"/>
      <c r="D2" s="31"/>
      <c r="E2" s="31"/>
      <c r="F2" s="31"/>
      <c r="G2" s="32"/>
    </row>
    <row r="3" spans="1:8" s="12" customFormat="1" ht="30">
      <c r="A3" s="16" t="s">
        <v>1</v>
      </c>
      <c r="B3" s="16" t="s">
        <v>2</v>
      </c>
      <c r="C3" s="16" t="s">
        <v>3</v>
      </c>
      <c r="D3" s="17" t="s">
        <v>4</v>
      </c>
      <c r="E3" s="17" t="s">
        <v>5</v>
      </c>
      <c r="F3" s="16" t="s">
        <v>6</v>
      </c>
      <c r="G3" s="16" t="s">
        <v>7</v>
      </c>
      <c r="H3" s="18"/>
    </row>
    <row r="4" spans="1:8" ht="120" customHeight="1">
      <c r="A4" s="27" t="s">
        <v>8</v>
      </c>
      <c r="B4" s="20" t="s">
        <v>9</v>
      </c>
      <c r="C4" s="19">
        <v>1</v>
      </c>
      <c r="D4" s="21">
        <v>99.9</v>
      </c>
      <c r="E4" s="21">
        <f>D4*C4</f>
        <v>99.9</v>
      </c>
      <c r="F4" s="20" t="s">
        <v>10</v>
      </c>
      <c r="G4" s="19"/>
      <c r="H4" s="15" t="b">
        <f>C4&gt;0</f>
        <v>1</v>
      </c>
    </row>
    <row r="5" spans="1:8" ht="120" customHeight="1">
      <c r="A5" s="27" t="s">
        <v>11</v>
      </c>
      <c r="B5" s="20" t="s">
        <v>12</v>
      </c>
      <c r="C5" s="19">
        <v>1</v>
      </c>
      <c r="D5" s="21">
        <v>199.9</v>
      </c>
      <c r="E5" s="21">
        <f t="shared" ref="E5:E21" si="0">D5*C5</f>
        <v>199.9</v>
      </c>
      <c r="F5" s="20" t="s">
        <v>13</v>
      </c>
      <c r="G5" s="19"/>
      <c r="H5" s="15" t="b">
        <f t="shared" ref="H5:H21" si="1">C5&gt;0</f>
        <v>1</v>
      </c>
    </row>
    <row r="6" spans="1:8" ht="120" customHeight="1">
      <c r="A6" s="27" t="s">
        <v>14</v>
      </c>
      <c r="B6" s="20" t="s">
        <v>15</v>
      </c>
      <c r="C6" s="19">
        <v>1</v>
      </c>
      <c r="D6" s="21">
        <v>399.9</v>
      </c>
      <c r="E6" s="21">
        <f t="shared" si="0"/>
        <v>399.9</v>
      </c>
      <c r="F6" s="20" t="s">
        <v>16</v>
      </c>
      <c r="G6" s="19"/>
      <c r="H6" s="15" t="b">
        <f t="shared" si="1"/>
        <v>1</v>
      </c>
    </row>
    <row r="7" spans="1:8" ht="120" customHeight="1">
      <c r="A7" s="27" t="s">
        <v>17</v>
      </c>
      <c r="B7" s="20" t="s">
        <v>18</v>
      </c>
      <c r="C7" s="19">
        <v>1</v>
      </c>
      <c r="D7" s="21">
        <v>159.9</v>
      </c>
      <c r="E7" s="21">
        <f t="shared" si="0"/>
        <v>159.9</v>
      </c>
      <c r="F7" s="20" t="s">
        <v>19</v>
      </c>
      <c r="G7" s="19"/>
      <c r="H7" s="15" t="b">
        <f t="shared" si="1"/>
        <v>1</v>
      </c>
    </row>
    <row r="8" spans="1:8" ht="120" customHeight="1">
      <c r="A8" s="27" t="s">
        <v>20</v>
      </c>
      <c r="B8" s="20" t="s">
        <v>21</v>
      </c>
      <c r="C8" s="19">
        <v>1</v>
      </c>
      <c r="D8" s="21">
        <v>259.89999999999998</v>
      </c>
      <c r="E8" s="21">
        <f t="shared" si="0"/>
        <v>259.89999999999998</v>
      </c>
      <c r="F8" s="20" t="s">
        <v>22</v>
      </c>
      <c r="G8" s="19"/>
      <c r="H8" s="15" t="b">
        <f t="shared" si="1"/>
        <v>1</v>
      </c>
    </row>
    <row r="9" spans="1:8" ht="120" customHeight="1">
      <c r="A9" s="27" t="s">
        <v>23</v>
      </c>
      <c r="B9" s="20" t="s">
        <v>24</v>
      </c>
      <c r="C9" s="19">
        <v>1</v>
      </c>
      <c r="D9" s="21">
        <v>329.9</v>
      </c>
      <c r="E9" s="21">
        <f t="shared" si="0"/>
        <v>329.9</v>
      </c>
      <c r="F9" s="20" t="s">
        <v>25</v>
      </c>
      <c r="G9" s="8"/>
      <c r="H9" s="15" t="b">
        <f t="shared" si="1"/>
        <v>1</v>
      </c>
    </row>
    <row r="10" spans="1:8" ht="120" customHeight="1">
      <c r="A10" s="27" t="s">
        <v>26</v>
      </c>
      <c r="B10" s="20" t="s">
        <v>27</v>
      </c>
      <c r="C10" s="19">
        <v>1</v>
      </c>
      <c r="D10" s="21">
        <v>229.9</v>
      </c>
      <c r="E10" s="21">
        <f t="shared" si="0"/>
        <v>229.9</v>
      </c>
      <c r="F10" s="20" t="s">
        <v>28</v>
      </c>
      <c r="G10" s="19"/>
      <c r="H10" s="15" t="b">
        <f t="shared" si="1"/>
        <v>1</v>
      </c>
    </row>
    <row r="11" spans="1:8" ht="120" customHeight="1">
      <c r="A11" s="19" t="s">
        <v>29</v>
      </c>
      <c r="B11" s="20" t="s">
        <v>30</v>
      </c>
      <c r="C11" s="19">
        <v>1</v>
      </c>
      <c r="D11" s="21">
        <v>429.9</v>
      </c>
      <c r="E11" s="21">
        <f t="shared" si="0"/>
        <v>429.9</v>
      </c>
      <c r="F11" s="20" t="s">
        <v>31</v>
      </c>
      <c r="G11" s="19"/>
      <c r="H11" s="15" t="b">
        <f t="shared" si="1"/>
        <v>1</v>
      </c>
    </row>
    <row r="12" spans="1:8" ht="180">
      <c r="A12" s="27" t="s">
        <v>32</v>
      </c>
      <c r="B12" s="20" t="s">
        <v>33</v>
      </c>
      <c r="C12" s="19">
        <v>1</v>
      </c>
      <c r="D12" s="21">
        <v>699.9</v>
      </c>
      <c r="E12" s="21">
        <f t="shared" si="0"/>
        <v>699.9</v>
      </c>
      <c r="F12" s="20" t="s">
        <v>34</v>
      </c>
      <c r="G12" s="19"/>
      <c r="H12" s="15" t="b">
        <f t="shared" si="1"/>
        <v>1</v>
      </c>
    </row>
    <row r="13" spans="1:8" ht="120" customHeight="1">
      <c r="A13" s="27" t="s">
        <v>35</v>
      </c>
      <c r="B13" s="20" t="s">
        <v>36</v>
      </c>
      <c r="C13" s="19">
        <v>1</v>
      </c>
      <c r="D13" s="21">
        <v>399.9</v>
      </c>
      <c r="E13" s="21">
        <f t="shared" si="0"/>
        <v>399.9</v>
      </c>
      <c r="F13" s="20" t="s">
        <v>37</v>
      </c>
      <c r="G13" s="19"/>
      <c r="H13" s="15" t="b">
        <f t="shared" si="1"/>
        <v>1</v>
      </c>
    </row>
    <row r="14" spans="1:8" ht="120" customHeight="1">
      <c r="A14" s="27" t="s">
        <v>38</v>
      </c>
      <c r="B14" s="20" t="s">
        <v>39</v>
      </c>
      <c r="C14" s="19">
        <v>1</v>
      </c>
      <c r="D14" s="21">
        <v>259.89999999999998</v>
      </c>
      <c r="E14" s="21">
        <f t="shared" si="0"/>
        <v>259.89999999999998</v>
      </c>
      <c r="F14" s="20" t="s">
        <v>40</v>
      </c>
      <c r="G14" s="19"/>
      <c r="H14" s="15" t="b">
        <f t="shared" si="1"/>
        <v>1</v>
      </c>
    </row>
    <row r="15" spans="1:8" ht="120" customHeight="1">
      <c r="A15" s="19" t="s">
        <v>41</v>
      </c>
      <c r="B15" s="20" t="s">
        <v>42</v>
      </c>
      <c r="C15" s="19">
        <v>1</v>
      </c>
      <c r="D15" s="21">
        <v>99.9</v>
      </c>
      <c r="E15" s="21">
        <f t="shared" si="0"/>
        <v>99.9</v>
      </c>
      <c r="F15" s="20" t="s">
        <v>43</v>
      </c>
      <c r="G15" s="19"/>
      <c r="H15" s="15" t="b">
        <f t="shared" si="1"/>
        <v>1</v>
      </c>
    </row>
    <row r="16" spans="1:8" ht="120" customHeight="1">
      <c r="A16" s="27" t="s">
        <v>44</v>
      </c>
      <c r="B16" s="20" t="s">
        <v>45</v>
      </c>
      <c r="C16" s="19">
        <v>1</v>
      </c>
      <c r="D16" s="21">
        <v>49.9</v>
      </c>
      <c r="E16" s="21">
        <f t="shared" si="0"/>
        <v>49.9</v>
      </c>
      <c r="F16" s="20" t="s">
        <v>46</v>
      </c>
      <c r="G16" s="19"/>
      <c r="H16" s="15" t="b">
        <f t="shared" si="1"/>
        <v>1</v>
      </c>
    </row>
    <row r="17" spans="1:8" ht="120" customHeight="1">
      <c r="A17" s="27" t="s">
        <v>47</v>
      </c>
      <c r="B17" s="20" t="s">
        <v>48</v>
      </c>
      <c r="C17" s="19">
        <v>1</v>
      </c>
      <c r="D17" s="21">
        <v>49.9</v>
      </c>
      <c r="E17" s="21">
        <f t="shared" si="0"/>
        <v>49.9</v>
      </c>
      <c r="F17" s="20" t="s">
        <v>46</v>
      </c>
      <c r="G17" s="19"/>
      <c r="H17" s="15" t="b">
        <f t="shared" si="1"/>
        <v>1</v>
      </c>
    </row>
    <row r="18" spans="1:8" ht="120" customHeight="1">
      <c r="A18" s="27" t="s">
        <v>49</v>
      </c>
      <c r="B18" s="20" t="s">
        <v>50</v>
      </c>
      <c r="C18" s="19">
        <v>1</v>
      </c>
      <c r="D18" s="21">
        <v>49.9</v>
      </c>
      <c r="E18" s="21">
        <f t="shared" si="0"/>
        <v>49.9</v>
      </c>
      <c r="F18" s="20" t="s">
        <v>46</v>
      </c>
      <c r="G18" s="19"/>
      <c r="H18" s="15" t="b">
        <f t="shared" si="1"/>
        <v>1</v>
      </c>
    </row>
    <row r="19" spans="1:8" ht="120" customHeight="1">
      <c r="A19" s="27" t="s">
        <v>51</v>
      </c>
      <c r="B19" s="20" t="s">
        <v>52</v>
      </c>
      <c r="C19" s="19">
        <v>1</v>
      </c>
      <c r="D19" s="21">
        <v>49.9</v>
      </c>
      <c r="E19" s="21">
        <f t="shared" si="0"/>
        <v>49.9</v>
      </c>
      <c r="F19" s="20" t="s">
        <v>46</v>
      </c>
      <c r="G19" s="19"/>
      <c r="H19" s="15" t="b">
        <f t="shared" si="1"/>
        <v>1</v>
      </c>
    </row>
    <row r="20" spans="1:8" ht="120" customHeight="1">
      <c r="A20" s="27" t="s">
        <v>53</v>
      </c>
      <c r="B20" s="20" t="s">
        <v>54</v>
      </c>
      <c r="C20" s="19">
        <v>1</v>
      </c>
      <c r="D20" s="22">
        <v>49.9</v>
      </c>
      <c r="E20" s="21">
        <f t="shared" si="0"/>
        <v>49.9</v>
      </c>
      <c r="F20" s="20" t="s">
        <v>46</v>
      </c>
      <c r="G20" s="19"/>
      <c r="H20" s="15" t="b">
        <f t="shared" si="1"/>
        <v>1</v>
      </c>
    </row>
    <row r="21" spans="1:8" ht="120" customHeight="1">
      <c r="A21" s="27" t="s">
        <v>55</v>
      </c>
      <c r="B21" s="20" t="s">
        <v>56</v>
      </c>
      <c r="C21" s="23">
        <v>1</v>
      </c>
      <c r="D21" s="21">
        <v>49.9</v>
      </c>
      <c r="E21" s="24">
        <f t="shared" si="0"/>
        <v>49.9</v>
      </c>
      <c r="F21" s="20" t="s">
        <v>46</v>
      </c>
      <c r="G21" s="19"/>
      <c r="H21" s="15" t="b">
        <f t="shared" si="1"/>
        <v>1</v>
      </c>
    </row>
    <row r="22" spans="1:8" ht="15.75">
      <c r="D22" s="25"/>
      <c r="E22" s="26">
        <f>SUM(E4:E21)</f>
        <v>3868.2000000000012</v>
      </c>
    </row>
  </sheetData>
  <mergeCells count="2">
    <mergeCell ref="A1:G1"/>
    <mergeCell ref="A2:G2"/>
  </mergeCells>
  <pageMargins left="0.69930555555555596" right="0.69930555555555596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workbookViewId="0">
      <selection activeCell="D3" sqref="D3:D20"/>
    </sheetView>
  </sheetViews>
  <sheetFormatPr defaultColWidth="9" defaultRowHeight="15"/>
  <cols>
    <col min="2" max="2" width="45.85546875" customWidth="1"/>
    <col min="3" max="3" width="5" customWidth="1"/>
    <col min="4" max="5" width="9.140625" style="1"/>
    <col min="6" max="6" width="34.7109375" customWidth="1"/>
    <col min="7" max="7" width="9" hidden="1" customWidth="1"/>
  </cols>
  <sheetData>
    <row r="1" spans="1:7" ht="57.75" customHeight="1">
      <c r="A1" s="33" t="s">
        <v>57</v>
      </c>
      <c r="B1" s="33"/>
      <c r="C1" s="33"/>
      <c r="D1" s="33"/>
      <c r="E1" s="33"/>
      <c r="F1" s="2" t="s">
        <v>58</v>
      </c>
    </row>
    <row r="2" spans="1:7" ht="30">
      <c r="A2" s="3" t="s">
        <v>1</v>
      </c>
      <c r="B2" s="4" t="s">
        <v>2</v>
      </c>
      <c r="C2" s="3" t="s">
        <v>3</v>
      </c>
      <c r="D2" s="5" t="s">
        <v>4</v>
      </c>
      <c r="E2" s="6" t="s">
        <v>5</v>
      </c>
      <c r="F2" s="7">
        <f ca="1">SUM(E3:E913)</f>
        <v>3868.2000000000012</v>
      </c>
    </row>
    <row r="3" spans="1:7">
      <c r="A3" s="28" t="str">
        <f ca="1">IF($G3="","--",INDEX('lista do wyboru'!$A$4:$E$136,$G3,1))</f>
        <v>571005</v>
      </c>
      <c r="B3" s="8" t="str">
        <f ca="1">IF($G3="","--",INDEX('lista do wyboru'!$B$4:$E$136,$G3,1))</f>
        <v>Oko człowieka</v>
      </c>
      <c r="C3" s="8">
        <f ca="1">IF($G3="","--",INDEX('lista do wyboru'!$C$4:$E$136,$G3,1))</f>
        <v>1</v>
      </c>
      <c r="D3" s="9">
        <v>99.9</v>
      </c>
      <c r="E3" s="10">
        <v>99.9</v>
      </c>
      <c r="G3">
        <f ca="1">IF(FALSE=ISERROR(MATCH(TRUE,OFFSET('lista do wyboru'!$H$4:$H$136,G2,0),0)),G2+MATCH(TRUE,OFFSET('lista do wyboru'!$H$4:$H$136,G2,0),0),"")</f>
        <v>1</v>
      </c>
    </row>
    <row r="4" spans="1:7">
      <c r="A4" s="28" t="str">
        <f ca="1">IF($G4="","--",INDEX('lista do wyboru'!$A$4:$E$136,$G4,1))</f>
        <v>571006</v>
      </c>
      <c r="B4" s="8" t="s">
        <v>12</v>
      </c>
      <c r="C4" s="8">
        <v>1</v>
      </c>
      <c r="D4" s="9">
        <v>199.9</v>
      </c>
      <c r="E4" s="10">
        <f t="shared" ref="E4:E20" si="0">IF(C4="--",0,D4*C4)</f>
        <v>199.9</v>
      </c>
      <c r="G4">
        <f ca="1">IF(FALSE=ISERROR(MATCH(TRUE,OFFSET('lista do wyboru'!$H$4:$H$136,G3,0),0)),G3+MATCH(TRUE,OFFSET('lista do wyboru'!$H$4:$H$136,G3,0),0),"")</f>
        <v>2</v>
      </c>
    </row>
    <row r="5" spans="1:7">
      <c r="A5" s="28" t="str">
        <f ca="1">IF($G5="","--",INDEX('lista do wyboru'!$A$4:$E$136,$G5,1))</f>
        <v>571008</v>
      </c>
      <c r="B5" s="8" t="str">
        <f ca="1">IF($G5="","--",INDEX('lista do wyboru'!$B$4:$E$136,$G5,1))</f>
        <v>Narządy klatki piersiowej</v>
      </c>
      <c r="C5" s="8">
        <f ca="1">IF($G5="","--",INDEX('lista do wyboru'!$C$4:$E$136,$G5,1))</f>
        <v>1</v>
      </c>
      <c r="D5" s="9">
        <v>399.9</v>
      </c>
      <c r="E5" s="10">
        <f t="shared" ca="1" si="0"/>
        <v>399.9</v>
      </c>
      <c r="G5">
        <f ca="1">IF(FALSE=ISERROR(MATCH(TRUE,OFFSET('lista do wyboru'!$H$4:$H$136,G4,0),0)),G4+MATCH(TRUE,OFFSET('lista do wyboru'!$H$4:$H$136,G4,0),0),"")</f>
        <v>3</v>
      </c>
    </row>
    <row r="6" spans="1:7">
      <c r="A6" s="28" t="s">
        <v>17</v>
      </c>
      <c r="B6" s="8" t="str">
        <f ca="1">IF($G6="","--",INDEX('lista do wyboru'!$B$4:$E$136,$G6,1))</f>
        <v>Pęcherzyki płucne</v>
      </c>
      <c r="C6" s="8">
        <f ca="1">IF($G6="","--",INDEX('lista do wyboru'!$C$4:$E$136,$G6,1))</f>
        <v>1</v>
      </c>
      <c r="D6" s="9">
        <v>159.9</v>
      </c>
      <c r="E6" s="10">
        <f t="shared" ca="1" si="0"/>
        <v>159.9</v>
      </c>
      <c r="G6">
        <f ca="1">IF(FALSE=ISERROR(MATCH(TRUE,OFFSET('lista do wyboru'!$H$4:$H$136,G5,0),0)),G5+MATCH(TRUE,OFFSET('lista do wyboru'!$H$4:$H$136,G5,0),0),"")</f>
        <v>4</v>
      </c>
    </row>
    <row r="7" spans="1:7">
      <c r="A7" s="28" t="str">
        <f ca="1">IF($G7="","--",INDEX('lista do wyboru'!$A$4:$E$136,$G7,1))</f>
        <v>571010</v>
      </c>
      <c r="B7" s="8" t="str">
        <f ca="1">IF($G7="","--",INDEX('lista do wyboru'!$B$4:$E$136,$G7,1))</f>
        <v>Przekrój wątroby z pęcherzykiem - tablica</v>
      </c>
      <c r="C7" s="8">
        <f ca="1">IF($G7="","--",INDEX('lista do wyboru'!$C$4:$E$136,$G7,1))</f>
        <v>1</v>
      </c>
      <c r="D7" s="9">
        <v>259.89999999999998</v>
      </c>
      <c r="E7" s="10">
        <f t="shared" ca="1" si="0"/>
        <v>259.89999999999998</v>
      </c>
      <c r="G7">
        <f ca="1">IF(FALSE=ISERROR(MATCH(TRUE,OFFSET('lista do wyboru'!$H$4:$H$136,G6,0),0)),G6+MATCH(TRUE,OFFSET('lista do wyboru'!$H$4:$H$136,G6,0),0),"")</f>
        <v>5</v>
      </c>
    </row>
    <row r="8" spans="1:7">
      <c r="A8" s="28" t="str">
        <f ca="1">IF($G8="","--",INDEX('lista do wyboru'!$A$4:$E$136,$G8,1))</f>
        <v>571020</v>
      </c>
      <c r="B8" s="8" t="str">
        <f ca="1">IF($G8="","--",INDEX('lista do wyboru'!$B$4:$E$136,$G8,1))</f>
        <v>Przekrój komórki nerwowej - tablica</v>
      </c>
      <c r="C8" s="8">
        <f ca="1">IF($G8="","--",INDEX('lista do wyboru'!$C$4:$E$136,$G8,1))</f>
        <v>1</v>
      </c>
      <c r="D8" s="9">
        <v>329.9</v>
      </c>
      <c r="E8" s="10">
        <f t="shared" ca="1" si="0"/>
        <v>329.9</v>
      </c>
      <c r="G8">
        <f ca="1">IF(FALSE=ISERROR(MATCH(TRUE,OFFSET('lista do wyboru'!$H$4:$H$136,G7,0),0)),G7+MATCH(TRUE,OFFSET('lista do wyboru'!$H$4:$H$136,G7,0),0),"")</f>
        <v>6</v>
      </c>
    </row>
    <row r="9" spans="1:7">
      <c r="A9" s="28" t="str">
        <f ca="1">IF($G9="","--",INDEX('lista do wyboru'!$A$4:$E$136,$G9,1))</f>
        <v>571124</v>
      </c>
      <c r="B9" s="8" t="str">
        <f ca="1">IF($G9="","--",INDEX('lista do wyboru'!$B$4:$E$136,$G9,1))</f>
        <v>Szkielet człowieka 85 cm</v>
      </c>
      <c r="C9" s="8">
        <f ca="1">IF($G9="","--",INDEX('lista do wyboru'!$C$4:$E$136,$G9,1))</f>
        <v>1</v>
      </c>
      <c r="D9" s="9">
        <v>229.9</v>
      </c>
      <c r="E9" s="10">
        <f t="shared" ca="1" si="0"/>
        <v>229.9</v>
      </c>
      <c r="G9">
        <f ca="1">IF(FALSE=ISERROR(MATCH(TRUE,OFFSET('lista do wyboru'!$H$4:$H$136,G8,0),0)),G8+MATCH(TRUE,OFFSET('lista do wyboru'!$H$4:$H$136,G8,0),0),"")</f>
        <v>7</v>
      </c>
    </row>
    <row r="10" spans="1:7">
      <c r="A10" s="8" t="str">
        <f ca="1">IF($G10="","--",INDEX('lista do wyboru'!$A$4:$E$136,$G10,1))</f>
        <v>571126</v>
      </c>
      <c r="B10" s="8" t="str">
        <f ca="1">IF($G10="","--",INDEX('lista do wyboru'!$B$4:$E$136,$G10,1))</f>
        <v>Układ mięśniowy - 50 cm</v>
      </c>
      <c r="C10" s="8">
        <f ca="1">IF($G10="","--",INDEX('lista do wyboru'!$C$4:$E$136,$G10,1))</f>
        <v>1</v>
      </c>
      <c r="D10" s="9">
        <v>429.9</v>
      </c>
      <c r="E10" s="10">
        <f t="shared" ca="1" si="0"/>
        <v>429.9</v>
      </c>
      <c r="G10">
        <f ca="1">IF(FALSE=ISERROR(MATCH(TRUE,OFFSET('lista do wyboru'!$H$4:$H$136,G9,0),0)),G9+MATCH(TRUE,OFFSET('lista do wyboru'!$H$4:$H$136,G9,0),0),"")</f>
        <v>8</v>
      </c>
    </row>
    <row r="11" spans="1:7">
      <c r="A11" s="28" t="str">
        <f ca="1">IF($G11="","--",INDEX('lista do wyboru'!$A$4:$E$136,$G11,1))</f>
        <v>571171</v>
      </c>
      <c r="B11" s="8" t="str">
        <f ca="1">IF($G11="","--",INDEX('lista do wyboru'!$B$4:$E$136,$G11,1))</f>
        <v>Model układu trawiennego</v>
      </c>
      <c r="C11" s="8">
        <f ca="1">IF($G11="","--",INDEX('lista do wyboru'!$C$4:$E$136,$G11,1))</f>
        <v>1</v>
      </c>
      <c r="D11" s="9">
        <v>699.9</v>
      </c>
      <c r="E11" s="10">
        <f t="shared" ca="1" si="0"/>
        <v>699.9</v>
      </c>
      <c r="G11">
        <f ca="1">IF(FALSE=ISERROR(MATCH(TRUE,OFFSET('lista do wyboru'!$H$4:$H$136,G10,0),0)),G10+MATCH(TRUE,OFFSET('lista do wyboru'!$H$4:$H$136,G10,0),0),"")</f>
        <v>9</v>
      </c>
    </row>
    <row r="12" spans="1:7">
      <c r="A12" s="28" t="str">
        <f ca="1">IF($G12="","--",INDEX('lista do wyboru'!$A$4:$E$136,$G12,1))</f>
        <v>571172</v>
      </c>
      <c r="B12" s="8" t="str">
        <f ca="1">IF($G12="","--",INDEX('lista do wyboru'!$B$4:$E$136,$G12,1))</f>
        <v>Modele stóp, 3 rodzaje</v>
      </c>
      <c r="C12" s="8">
        <f ca="1">IF($G12="","--",INDEX('lista do wyboru'!$C$4:$E$136,$G12,1))</f>
        <v>1</v>
      </c>
      <c r="D12" s="9">
        <v>399.9</v>
      </c>
      <c r="E12" s="10">
        <f t="shared" ca="1" si="0"/>
        <v>399.9</v>
      </c>
      <c r="G12">
        <f ca="1">IF(FALSE=ISERROR(MATCH(TRUE,OFFSET('lista do wyboru'!$H$4:$H$136,G11,0),0)),G11+MATCH(TRUE,OFFSET('lista do wyboru'!$H$4:$H$136,G11,0),0),"")</f>
        <v>10</v>
      </c>
    </row>
    <row r="13" spans="1:7">
      <c r="A13" s="28" t="str">
        <f ca="1">IF($G13="","--",INDEX('lista do wyboru'!$A$4:$E$136,$G13,1))</f>
        <v>571174</v>
      </c>
      <c r="B13" s="8" t="str">
        <f ca="1">IF($G13="","--",INDEX('lista do wyboru'!$B$4:$E$136,$G13,1))</f>
        <v>Modele zębów, 3 rodzaje</v>
      </c>
      <c r="C13" s="8">
        <f ca="1">IF($G13="","--",INDEX('lista do wyboru'!$C$4:$E$136,$G13,1))</f>
        <v>1</v>
      </c>
      <c r="D13" s="9">
        <v>259.89999999999998</v>
      </c>
      <c r="E13" s="10">
        <f t="shared" ca="1" si="0"/>
        <v>259.89999999999998</v>
      </c>
      <c r="G13">
        <f ca="1">IF(FALSE=ISERROR(MATCH(TRUE,OFFSET('lista do wyboru'!$H$4:$H$136,G12,0),0)),G12+MATCH(TRUE,OFFSET('lista do wyboru'!$H$4:$H$136,G12,0),0),"")</f>
        <v>11</v>
      </c>
    </row>
    <row r="14" spans="1:7">
      <c r="A14" s="8" t="str">
        <f ca="1">IF($G14="","--",INDEX('lista do wyboru'!$A$4:$E$136,$G14,1))</f>
        <v>571181</v>
      </c>
      <c r="B14" s="8" t="str">
        <f ca="1">IF($G14="","--",INDEX('lista do wyboru'!$B$4:$E$136,$G14,1))</f>
        <v>Model serca</v>
      </c>
      <c r="C14" s="8">
        <f ca="1">IF($G14="","--",INDEX('lista do wyboru'!$C$4:$E$136,$G14,1))</f>
        <v>1</v>
      </c>
      <c r="D14" s="9">
        <v>99.9</v>
      </c>
      <c r="E14" s="10">
        <f t="shared" ca="1" si="0"/>
        <v>99.9</v>
      </c>
      <c r="G14">
        <f ca="1">IF(FALSE=ISERROR(MATCH(TRUE,OFFSET('lista do wyboru'!$H$4:$H$136,G13,0),0)),G13+MATCH(TRUE,OFFSET('lista do wyboru'!$H$4:$H$136,G13,0),0),"")</f>
        <v>12</v>
      </c>
    </row>
    <row r="15" spans="1:7">
      <c r="A15" s="28" t="str">
        <f ca="1">IF($G15="","--",INDEX('lista do wyboru'!$A$4:$E$136,$G15,1))</f>
        <v>817004</v>
      </c>
      <c r="B15" s="8" t="str">
        <f ca="1">IF($G15="","--",INDEX('lista do wyboru'!$B$4:$E$136,$G15,1))</f>
        <v>System zwierząt - plansza dydaktyczna</v>
      </c>
      <c r="C15" s="8">
        <f ca="1">IF($G15="","--",INDEX('lista do wyboru'!$C$4:$E$136,$G15,1))</f>
        <v>1</v>
      </c>
      <c r="D15" s="9">
        <v>49.9</v>
      </c>
      <c r="E15" s="10">
        <f t="shared" ca="1" si="0"/>
        <v>49.9</v>
      </c>
      <c r="G15">
        <f ca="1">IF(FALSE=ISERROR(MATCH(TRUE,OFFSET('lista do wyboru'!$H$4:$H$136,G14,0),0)),G14+MATCH(TRUE,OFFSET('lista do wyboru'!$H$4:$H$136,G14,0),0),"")</f>
        <v>13</v>
      </c>
    </row>
    <row r="16" spans="1:7">
      <c r="A16" s="28" t="str">
        <f ca="1">IF($G16="","--",INDEX('lista do wyboru'!$A$4:$E$136,$G16,1))</f>
        <v>817015</v>
      </c>
      <c r="B16" s="8" t="str">
        <f ca="1">IF($G16="","--",INDEX('lista do wyboru'!$B$4:$E$136,$G16,1))</f>
        <v>Plansza dydaktyczna - mózg człowieka</v>
      </c>
      <c r="C16" s="8">
        <f ca="1">IF($G16="","--",INDEX('lista do wyboru'!$C$4:$E$136,$G16,1))</f>
        <v>1</v>
      </c>
      <c r="D16" s="9">
        <v>49.9</v>
      </c>
      <c r="E16" s="10">
        <f t="shared" ca="1" si="0"/>
        <v>49.9</v>
      </c>
      <c r="G16">
        <f ca="1">IF(FALSE=ISERROR(MATCH(TRUE,OFFSET('lista do wyboru'!$H$4:$H$136,G15,0),0)),G15+MATCH(TRUE,OFFSET('lista do wyboru'!$H$4:$H$136,G15,0),0),"")</f>
        <v>14</v>
      </c>
    </row>
    <row r="17" spans="1:7">
      <c r="A17" s="28" t="str">
        <f ca="1">IF($G17="","--",INDEX('lista do wyboru'!$A$4:$E$136,$G17,1))</f>
        <v>817017</v>
      </c>
      <c r="B17" s="8" t="str">
        <f ca="1">IF($G17="","--",INDEX('lista do wyboru'!$B$4:$E$136,$G17,1))</f>
        <v>Plansza dydaktyczna - układ nerwowy</v>
      </c>
      <c r="C17" s="8">
        <f ca="1">IF($G17="","--",INDEX('lista do wyboru'!$C$4:$E$136,$G17,1))</f>
        <v>1</v>
      </c>
      <c r="D17" s="9">
        <v>49.9</v>
      </c>
      <c r="E17" s="10">
        <f t="shared" ca="1" si="0"/>
        <v>49.9</v>
      </c>
      <c r="G17">
        <f ca="1">IF(FALSE=ISERROR(MATCH(TRUE,OFFSET('lista do wyboru'!$H$4:$H$136,G16,0),0)),G16+MATCH(TRUE,OFFSET('lista do wyboru'!$H$4:$H$136,G16,0),0),"")</f>
        <v>15</v>
      </c>
    </row>
    <row r="18" spans="1:7">
      <c r="A18" s="28" t="str">
        <f ca="1">IF($G18="","--",INDEX('lista do wyboru'!$A$4:$E$136,$G18,1))</f>
        <v>817019</v>
      </c>
      <c r="B18" s="8" t="str">
        <f ca="1">IF($G18="","--",INDEX('lista do wyboru'!$B$4:$E$136,$G18,1))</f>
        <v>Plansza dydaktyczna - układ oddechowy</v>
      </c>
      <c r="C18" s="8">
        <f ca="1">IF($G18="","--",INDEX('lista do wyboru'!$C$4:$E$136,$G18,1))</f>
        <v>1</v>
      </c>
      <c r="D18" s="9">
        <v>49.9</v>
      </c>
      <c r="E18" s="10">
        <f t="shared" ca="1" si="0"/>
        <v>49.9</v>
      </c>
      <c r="G18">
        <f ca="1">IF(FALSE=ISERROR(MATCH(TRUE,OFFSET('lista do wyboru'!$H$4:$H$136,G17,0),0)),G17+MATCH(TRUE,OFFSET('lista do wyboru'!$H$4:$H$136,G17,0),0),"")</f>
        <v>16</v>
      </c>
    </row>
    <row r="19" spans="1:7">
      <c r="A19" s="28" t="str">
        <f ca="1">IF($G19="","--",INDEX('lista do wyboru'!$A$4:$E$136,$G19,1))</f>
        <v>817023</v>
      </c>
      <c r="B19" s="8" t="str">
        <f ca="1">IF($G19="","--",INDEX('lista do wyboru'!$B$4:$E$136,$G19,1))</f>
        <v>Plansza dydaktyczna - układ pokarmowy</v>
      </c>
      <c r="C19" s="8">
        <f ca="1">IF($G19="","--",INDEX('lista do wyboru'!$C$4:$E$136,$G19,1))</f>
        <v>1</v>
      </c>
      <c r="D19" s="11">
        <v>49.9</v>
      </c>
      <c r="E19" s="10">
        <f t="shared" ca="1" si="0"/>
        <v>49.9</v>
      </c>
      <c r="G19">
        <f ca="1">IF(FALSE=ISERROR(MATCH(TRUE,OFFSET('lista do wyboru'!$H$4:$H$136,G18,0),0)),G18+MATCH(TRUE,OFFSET('lista do wyboru'!$H$4:$H$136,G18,0),0),"")</f>
        <v>17</v>
      </c>
    </row>
    <row r="20" spans="1:7">
      <c r="A20" s="28" t="str">
        <f ca="1">IF($G20="","--",INDEX('lista do wyboru'!$A$4:$E$136,$G20,1))</f>
        <v>817024</v>
      </c>
      <c r="B20" s="8" t="str">
        <f ca="1">IF($G20="","--",INDEX('lista do wyboru'!$B$4:$E$136,$G20,1))</f>
        <v>Plansza dydaktyczna- uklad krwionośny</v>
      </c>
      <c r="C20" s="8">
        <f ca="1">IF($G20="","--",INDEX('lista do wyboru'!$C$4:$E$136,$G20,1))</f>
        <v>1</v>
      </c>
      <c r="D20" s="9">
        <v>49.9</v>
      </c>
      <c r="E20" s="10">
        <f t="shared" ca="1" si="0"/>
        <v>49.9</v>
      </c>
      <c r="G20">
        <f ca="1">IF(FALSE=ISERROR(MATCH(TRUE,OFFSET('lista do wyboru'!$H$4:$H$136,G19,0),0)),G19+MATCH(TRUE,OFFSET('lista do wyboru'!$H$4:$H$136,G19,0),0),"")</f>
        <v>18</v>
      </c>
    </row>
  </sheetData>
  <mergeCells count="1">
    <mergeCell ref="A1:E1"/>
  </mergeCell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lista do wyboru</vt:lpstr>
      <vt:lpstr>wybrane produkty - 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ZSP</dc:creator>
  <cp:lastModifiedBy>Agnieszka Czernik</cp:lastModifiedBy>
  <dcterms:created xsi:type="dcterms:W3CDTF">2015-06-05T18:19:00Z</dcterms:created>
  <dcterms:modified xsi:type="dcterms:W3CDTF">2020-04-17T08:16:37Z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1045-10.2.0.5871</vt:lpwstr>
  </property>
</Properties>
</file>