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624"/>
  <workbookPr/>
  <mc:AlternateContent xmlns:mc="http://schemas.openxmlformats.org/markup-compatibility/2006">
    <mc:Choice Requires="x15">
      <x15ac:absPath xmlns:x15ac="http://schemas.microsoft.com/office/spreadsheetml/2010/11/ac" url="C:\Users\a.czernik\Desktop\Rezerwa 2020\Excele ze sklepu pakiety przedmiotowe 2020\"/>
    </mc:Choice>
  </mc:AlternateContent>
  <xr:revisionPtr revIDLastSave="0" documentId="13_ncr:1_{065DA73A-A4AA-4811-8C7C-3770B73DD927}" xr6:coauthVersionLast="45" xr6:coauthVersionMax="45" xr10:uidLastSave="{00000000-0000-0000-0000-000000000000}"/>
  <bookViews>
    <workbookView xWindow="-120" yWindow="-120" windowWidth="20730" windowHeight="11160" xr2:uid="{00000000-000D-0000-FFFF-FFFF00000000}"/>
  </bookViews>
  <sheets>
    <sheet name="lista do wyboru" sheetId="1" r:id="rId1"/>
    <sheet name="wybrane produkty - podsumowanie" sheetId="2" r:id="rId2"/>
  </sheets>
  <calcPr calcId="18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27" i="1" l="1"/>
  <c r="E27" i="1"/>
  <c r="H26" i="1"/>
  <c r="E26" i="1"/>
  <c r="H25" i="1"/>
  <c r="E25" i="1"/>
  <c r="H24" i="1"/>
  <c r="E24" i="1"/>
  <c r="H23" i="1"/>
  <c r="E23" i="1"/>
  <c r="H22" i="1"/>
  <c r="E22" i="1"/>
  <c r="H21" i="1"/>
  <c r="E21" i="1"/>
  <c r="H20" i="1"/>
  <c r="E20" i="1"/>
  <c r="H19" i="1"/>
  <c r="E19" i="1"/>
  <c r="H18" i="1"/>
  <c r="E18" i="1"/>
  <c r="H17" i="1"/>
  <c r="E17" i="1"/>
  <c r="H16" i="1"/>
  <c r="E16" i="1"/>
  <c r="H15" i="1"/>
  <c r="E15" i="1"/>
  <c r="H14" i="1"/>
  <c r="E14" i="1"/>
  <c r="H13" i="1"/>
  <c r="E13" i="1"/>
  <c r="H12" i="1"/>
  <c r="E12" i="1"/>
  <c r="H11" i="1"/>
  <c r="E11" i="1"/>
  <c r="H10" i="1"/>
  <c r="E10" i="1"/>
  <c r="H9" i="1"/>
  <c r="E9" i="1"/>
  <c r="H8" i="1"/>
  <c r="E8" i="1"/>
  <c r="H7" i="1"/>
  <c r="E7" i="1"/>
  <c r="H6" i="1"/>
  <c r="E6" i="1"/>
  <c r="H5" i="1"/>
  <c r="E5" i="1"/>
  <c r="H4" i="1"/>
  <c r="G3" i="2" s="1"/>
  <c r="E4" i="1"/>
  <c r="E28" i="1" l="1"/>
  <c r="C3" i="2"/>
  <c r="A3" i="2"/>
  <c r="G4" i="2"/>
  <c r="D3" i="2"/>
  <c r="B3" i="2"/>
  <c r="G5" i="2" l="1"/>
  <c r="C4" i="2"/>
  <c r="A4" i="2"/>
  <c r="B4" i="2"/>
  <c r="D4" i="2"/>
  <c r="E3" i="2"/>
  <c r="G6" i="2" l="1"/>
  <c r="D5" i="2"/>
  <c r="A5" i="2"/>
  <c r="C5" i="2"/>
  <c r="E4" i="2"/>
  <c r="E5" i="2" l="1"/>
  <c r="G7" i="2"/>
  <c r="D6" i="2"/>
  <c r="B6" i="2"/>
  <c r="C6" i="2"/>
  <c r="A6" i="2"/>
  <c r="E6" i="2" l="1"/>
  <c r="G8" i="2"/>
  <c r="D7" i="2"/>
  <c r="B7" i="2"/>
  <c r="A7" i="2"/>
  <c r="C7" i="2"/>
  <c r="E7" i="2" l="1"/>
  <c r="G9" i="2"/>
  <c r="D8" i="2"/>
  <c r="B8" i="2"/>
  <c r="C8" i="2"/>
  <c r="A8" i="2"/>
  <c r="E8" i="2" l="1"/>
  <c r="D9" i="2"/>
  <c r="B9" i="2"/>
  <c r="A9" i="2"/>
  <c r="G10" i="2"/>
  <c r="C9" i="2"/>
  <c r="E9" i="2" l="1"/>
  <c r="C10" i="2"/>
  <c r="G11" i="2"/>
  <c r="D10" i="2"/>
  <c r="A10" i="2"/>
  <c r="E10" i="2" l="1"/>
  <c r="C11" i="2"/>
  <c r="A11" i="2"/>
  <c r="B11" i="2"/>
  <c r="G12" i="2"/>
  <c r="D11" i="2"/>
  <c r="C12" i="2" l="1"/>
  <c r="A12" i="2"/>
  <c r="G13" i="2"/>
  <c r="D12" i="2"/>
  <c r="B12" i="2"/>
  <c r="E11" i="2"/>
  <c r="E12" i="2" l="1"/>
  <c r="C13" i="2"/>
  <c r="A13" i="2"/>
  <c r="B13" i="2"/>
  <c r="G14" i="2"/>
  <c r="D13" i="2"/>
  <c r="E13" i="2" l="1"/>
  <c r="C14" i="2"/>
  <c r="A14" i="2"/>
  <c r="G15" i="2"/>
  <c r="D14" i="2"/>
  <c r="B14" i="2"/>
  <c r="C15" i="2" l="1"/>
  <c r="A15" i="2"/>
  <c r="B15" i="2"/>
  <c r="G16" i="2"/>
  <c r="D15" i="2"/>
  <c r="E14" i="2"/>
  <c r="C16" i="2" l="1"/>
  <c r="A16" i="2"/>
  <c r="G17" i="2"/>
  <c r="D16" i="2"/>
  <c r="B16" i="2"/>
  <c r="E15" i="2"/>
  <c r="C17" i="2" l="1"/>
  <c r="A17" i="2"/>
  <c r="B17" i="2"/>
  <c r="G18" i="2"/>
  <c r="D17" i="2"/>
  <c r="E16" i="2"/>
  <c r="C18" i="2" l="1"/>
  <c r="A18" i="2"/>
  <c r="G19" i="2"/>
  <c r="D18" i="2"/>
  <c r="B18" i="2"/>
  <c r="E17" i="2"/>
  <c r="C19" i="2" l="1"/>
  <c r="A19" i="2"/>
  <c r="B19" i="2"/>
  <c r="G20" i="2"/>
  <c r="D19" i="2"/>
  <c r="E18" i="2"/>
  <c r="C20" i="2" l="1"/>
  <c r="A20" i="2"/>
  <c r="G21" i="2"/>
  <c r="D20" i="2"/>
  <c r="B20" i="2"/>
  <c r="E19" i="2"/>
  <c r="C21" i="2" l="1"/>
  <c r="A21" i="2"/>
  <c r="G22" i="2"/>
  <c r="B21" i="2"/>
  <c r="D21" i="2"/>
  <c r="E20" i="2"/>
  <c r="C22" i="2" l="1"/>
  <c r="A22" i="2"/>
  <c r="G23" i="2"/>
  <c r="D22" i="2"/>
  <c r="B22" i="2"/>
  <c r="E21" i="2"/>
  <c r="C23" i="2" l="1"/>
  <c r="A23" i="2"/>
  <c r="G24" i="2"/>
  <c r="D23" i="2"/>
  <c r="B23" i="2"/>
  <c r="E22" i="2"/>
  <c r="C24" i="2" l="1"/>
  <c r="A24" i="2"/>
  <c r="G25" i="2"/>
  <c r="D24" i="2"/>
  <c r="B24" i="2"/>
  <c r="E23" i="2"/>
  <c r="C25" i="2" l="1"/>
  <c r="A25" i="2"/>
  <c r="G26" i="2"/>
  <c r="D25" i="2"/>
  <c r="B25" i="2"/>
  <c r="E24" i="2"/>
  <c r="C26" i="2" l="1"/>
  <c r="A26" i="2"/>
  <c r="D26" i="2"/>
  <c r="B26" i="2"/>
  <c r="E25" i="2"/>
  <c r="E26" i="2" l="1"/>
  <c r="F2" i="2" s="1"/>
</calcChain>
</file>

<file path=xl/sharedStrings.xml><?xml version="1.0" encoding="utf-8"?>
<sst xmlns="http://schemas.openxmlformats.org/spreadsheetml/2006/main" count="90" uniqueCount="79">
  <si>
    <t>199270 Pakiet Biologia 3</t>
  </si>
  <si>
    <t>Kod</t>
  </si>
  <si>
    <t>Nazwa</t>
  </si>
  <si>
    <t>Ilość</t>
  </si>
  <si>
    <t>Cena
brutto</t>
  </si>
  <si>
    <t>Wartość
brutto</t>
  </si>
  <si>
    <t>Opis</t>
  </si>
  <si>
    <t>Zdjęcie</t>
  </si>
  <si>
    <t>309081</t>
  </si>
  <si>
    <t>Prasa do kwiatów</t>
  </si>
  <si>
    <t>Idealny prezent dla małego botanika, dzięki któremu suszenie roślin stanie się bardzo proste. Wystarczy tylko zebrać ulubione okazy, umieścić je w prasie i zacisnąć śrubami, a następnie zrobić z nich własne kompozycje - obrazki, zakładki do książek itp. Wykonana z wysokiej jakości drewna.
• wym. 17,5 x 17,5 x 2,5 cm</t>
  </si>
  <si>
    <t>358024</t>
  </si>
  <si>
    <t>Laboratorium do hodowli kwiatów</t>
  </si>
  <si>
    <t>Zestaw zawiera 3 przezroczyste rurki z trwałego tworzywa, w których można obserwować jak rozwijają się korzenie różnych roślin. • wym. pojemników 18 x 4 cm • 3 podstawy do pojemników</t>
  </si>
  <si>
    <t>358058</t>
  </si>
  <si>
    <t>Duże magnetyczne karty - cykl życia żaby</t>
  </si>
  <si>
    <t>Zestawy dużych, magnetycznych elementów przedstawiających cykl życia żaby, motyla lub roślin. Niezastąpione podczas prezentacji w klasie- wystarczy przyczepić je do tablicy magnetycznej.
	• 9 elem. o wym. 6 x 23 cm do 17 x 25 cm</t>
  </si>
  <si>
    <t>358059</t>
  </si>
  <si>
    <t>Duże magnetyczne karty - cykl życia motyla</t>
  </si>
  <si>
    <t>Zestawy dużych, magnetycznych elementów przedstawiających cykl życia żaby, motyla lub roślin. Niezastąpione podczas prezentacji w klasie- wystarczy przyczepić je do tablicy magnetycznej.
	• 9 elem. o wym. 10,5 x 23 cm do 16,5 x 23 cm</t>
  </si>
  <si>
    <t>358060</t>
  </si>
  <si>
    <t>Duże magnetyczne karty - cykl życia roślin</t>
  </si>
  <si>
    <t>Zestawy dużych, magnetycznych elementów przedstawiających cykl życia żaby, motyla lub roślin. Niezastąpione podczas prezentacji w klasie- wystarczy przyczepić je do tablicy magnetycznej.
	• 12 elem. o wym. 12,5 x 9 cm do 20 x 20 cm • jabłko 6 elem. • fasola 6 elem.</t>
  </si>
  <si>
    <t>514008</t>
  </si>
  <si>
    <t>Lupa z rączką 3 w 1</t>
  </si>
  <si>
    <t>Lupa 3 w 1 to praktyczny przyrząd do obserwacji roślin, owadów czy małych żyjątek. Z jednej strony lupa posiada śr. 30 mm i powiększenie 3x a druga strona o śr. 13 mm i powiększenie 6x. • dł. 7,5 cm</t>
  </si>
  <si>
    <t>571017</t>
  </si>
  <si>
    <t>Komórka roślinna</t>
  </si>
  <si>
    <t>• wykonana z PCV • wym. 30 x 20 x 51 cm</t>
  </si>
  <si>
    <t>571018</t>
  </si>
  <si>
    <t>Komórka zwierzęca</t>
  </si>
  <si>
    <t>571102</t>
  </si>
  <si>
    <t>Szkielet zatopiony w pleksi - jaszczurka</t>
  </si>
  <si>
    <t>Naturalne szkielety zwierząt (jaszczurka, królik, gołąb, ryba, ropucha) umieszczone w wytrzymałej pleksi w celu ochrony przed kurzem i uszkodzeniami mechanicznymi. Szkielety są przydatną pomocą dydaktyczną ułatwiającą realizację programu z zakresu biologii obowiązującego na różnych poziomach nauczania. Pozwalają nauczycielom na zaprezentowanie uczniom przystosowań budowy kośćca zwierzęcia np. do sposobu poruszania się. Uczniowie, którzy mieli szansę obejrzeć preparaty z łatwością zapamiętają także charakterystyczne cechy budowy szkieletowej. Pomoce pozwalają na bliską obserwację zatopionych w nich obiektów pod każdym kątem, są też niezwykle trwałe, przejrzyste i estetycznie wykonane. W preparatach oznaczono za pomocą numerów najważniejsze elementy szkieletów. Dołączona legenda zawiera nazwy zaznaczonych elementów w języku angielskim.
	• wym. 16,5 x 6 x 2,5 cm.</t>
  </si>
  <si>
    <t>571103</t>
  </si>
  <si>
    <t>Szkielet zatopiony w pleksi - ryba</t>
  </si>
  <si>
    <t>Naturalne szkielety zwierząt (jaszczurka, królik, gołąb, ryba, ropucha) umieszczone w wytrzymałej pleksi w celu ochrony przed kurzem i uszkodzeniami mechanicznymi. Szkielety są przydatną pomocą dydaktyczną ułatwiającą realizację programu z zakresu biologii obowiązującego na różnych poziomach nauczania. Pozwalają nauczycielom na zaprezentowanie uczniom przystosowań budowy kośćca zwierzęcia np. do sposobu poruszania się. Uczniowie, którzy mieli szansę obejrzeć preparaty z łatwością zapamiętają także charakterystyczne cechy budowy szkieletowej. Pomoce pozwalają na bliską obserwację zatopionych w nich obiektów pod każdym kątem, są też niezwykle trwałe, przejrzyste i estetycznie wykonane. W preparatach oznaczono za pomocą numerów najważniejsze elementy szkieletów. Dołączona legenda zawiera nazwy zaznaczonych elementów w języku angielskim.
	• wym. 19,8 x 8,6 x 3,8 cm.</t>
  </si>
  <si>
    <t>571104</t>
  </si>
  <si>
    <t>Szkielet zatopiony w pleksi - żaba</t>
  </si>
  <si>
    <t>Naturalne szkielety zwierząt (jaszczurka, królik, gołąb, ryba, ropucha) umieszczone w wytrzymałej pleksi w celu ochrony przed kurzem i uszkodzeniami mechanicznymi. Szkielety są przydatną pomocą dydaktyczną ułatwiającą realizację programu z zakresu biologii obowiązującego na różnych poziomach nauczania. Pozwalają nauczycielom na zaprezentowanie uczniom przystosowań budowy kośćca zwierzęcia np. do sposobu poruszania się. Uczniowie, którzy mieli szansę obejrzeć preparaty z łatwością zapamiętają także charakterystyczne cechy budowy szkieletowej. Pomoce pozwalają na bliską obserwację zatopionych w nich obiektów pod każdym kątem, są też niezwykle trwałe, przejrzyste i estetycznie wykonane. W preparatach oznaczono za pomocą numerów najważniejsze elementy szkieletów. Dołączona legenda zawiera nazwy zaznaczonych elementów w języku angielskim.
	• wym. 14 x 9,6 x 3,4 cm.</t>
  </si>
  <si>
    <t>571105</t>
  </si>
  <si>
    <t>Szkielet zatopiony w pleksi - królik</t>
  </si>
  <si>
    <t>Naturalne szkielety zwierząt (jaszczurka, królik, gołąb, ryba, ropucha) umieszczone w wytrzymałej pleksi w celu ochrony przed kurzem i uszkodzeniami mechanicznymi. Szkielety są przydatną pomocą dydaktyczną ułatwiającą realizację programu z zakresu biologii obowiązującego na różnych poziomach nauczania. Pozwalają nauczycielom na zaprezentowanie uczniom przystosowań budowy kośćca zwierzęcia np. do sposobu poruszania się. Uczniowie, którzy mieli szansę obejrzeć preparaty z łatwością zapamiętają także charakterystyczne cechy budowy szkieletowej. Pomoce pozwalają na bliską obserwację zatopionych w nich obiektów pod każdym kątem, są też niezwykle trwałe, przejrzyste i estetycznie wykonane. W preparatach oznaczono za pomocą numerów najważniejsze elementy szkieletów. Dołączona legenda zawiera nazwy zaznaczonych elementów w języku angielskim.
	• wym. 19,8 x 8,2 x 4 cm.</t>
  </si>
  <si>
    <t>571106</t>
  </si>
  <si>
    <t>Szkielet zatopiony w pleksi - gołąb</t>
  </si>
  <si>
    <t>Naturalne szkielety zwierząt (jaszczurka, królik, gołąb, ryba, ropucha) umieszczone w wytrzymałej pleksi w celu ochrony przed kurzem i uszkodzeniami mechanicznymi. Szkielety są przydatną pomocą dydaktyczną ułatwiającą realizację programu z zakresu biologii obowiązującego na różnych poziomach nauczania. Pozwalają nauczycielom na zaprezentowanie uczniom przystosowań budowy kośćca zwierzęcia np. do sposobu poruszania się. Uczniowie, którzy mieli szansę obejrzeć preparaty z łatwością zapamiętają także charakterystyczne cechy budowy szkieletowej. Pomoce pozwalają na bliską obserwację zatopionych w nich obiektów pod każdym kątem, są też niezwykle trwałe, przejrzyste i estetycznie wykonane. W preparatach oznaczono za pomocą numerów najważniejsze elementy szkieletów. Dołączona legenda zawiera nazwy zaznaczonych elementów w języku angielskim.
	• wym. 17,8 x 14 x 7 cm.</t>
  </si>
  <si>
    <t>571113</t>
  </si>
  <si>
    <t>Zestaw preparatów mikroskopowych - co żyje w kropli wody</t>
  </si>
  <si>
    <t>Zestawy preparatów mikroskopowych na szkiełkach o wym. 7,6 x 2,5 x 0,1 cm.
	Zestaw zawiera 10 preparatów: 
• Okrzemki (różne formy) 
• Euglena zielona 
• Oczlik, cały 
• Wrotek wodny (Rotifera), cały 
• Stułbia - przekrój podłużny 
• Wypławek 
• Pijawka, przekrój podłużny 
• Gąbka słodkowodna, cała 
• Wrotek (Rotifera), cały 
• Pantofelek ogoniasty (Paramecium caudatum), cały</t>
  </si>
  <si>
    <t>571116</t>
  </si>
  <si>
    <t>Zestaw preparatów mikroskopowych - preparaty zoologiczne</t>
  </si>
  <si>
    <t>Zestawy preparatów mikroskopowych na szkiełkach o wym. 7,6 x 2,5 x 0,1 cm.
	Zestaw zawiera 30 preparatów: 
• Trzy typy bakterii 
• Krew 
• Żaba (rozmaz) 
• Jednokomórkowy organizm zwierzęcy 
• Dafnia, rozwielitka 
• Tętnica i żyła, przekrój poprzeczny 
• Oko złożone owada 
• Dżdżownica, przekrój poprzeczny 
• Dżdżownica, przekrój poprzeczny 
• Aparaty gębowe kilku owadów 
• Macica królika, przekrój 
• Neuron, cały 
• Skóra żaby, przekrój 
• Pijawka, przekrój poprzeczny 
• Jelito królika, przekrój 
• Glista (samica), przekrój 
• Tasiemiec 
• Mięsień szkieletowy, przekrój podłużny 
• Ogon szczura, przekrój podłużny 
• Skóra ptaka, przekrój 
• Wirki, przekrój poprzeczny 
• Rybia płetwa, przekrój podłużny 
• Trzy typy bakterii (rozmaz) 
• Płuca ptaka, przekrój 
• Kijanka, przekrój podłużny 
• Kijanka, przekrój poprzeczny 
• Nabłonek wielowarstwowy, przekrój poprzeczny 
• Wątroba żaby, przekrój 
• Mięsień sercowy (odizolowany), cały 
• Mięsień poprzecznie prążkowany (odizolowany), cały</t>
  </si>
  <si>
    <t>571122</t>
  </si>
  <si>
    <t>Zestaw preparatów biologicznych 50 szt.</t>
  </si>
  <si>
    <t>Zestaw preparatów mikroskopowych zawierający 50 gotowych preparatów na szkiełkach o wym. 7,6 x 2,5 x 0,1 cm. Zestaw zawiera następujące preparaty: 
1. Koniuszek korzenia 
2. Wyka bób (korzeń) 
3. Koniuszek łodygi 
4. Łodyga dyni (przekrój podłużny) 
5. Łodyga dyni (przekrój poprzeczny) 
6. Łodyga kukurydzy (przekrój poprzeczny) 
7. Łodyga kukurydzy (przekrój podłużny) 
8. Łodyga słonecznika 
9. Pień lipy (przekrój poprzeczny) 
10. Pień lipy (przekrój podłużny)
11. Igła sosny 
12. Liść bobu 
13. Liść ligustru 
14. Liść jaśminu 
15. Pędzla (rodzaj grzyba) 
16. Pączkujące drożdże 
17. Czarna pleśń 
18. Strzępek kropidlaka 
19. Kolonia bakterii (pałeczek) 
20. Skrętnica (rodzaj algi) 
21. Toczek (rodzaj algi) 
22. Ulothrix (rodzaj algi) 
23. Trzęsidło (sinica) 
24. Złotorost (porost) 
25. Liść orlicy (paproć) 
26. Przedrośle (gametofit) paproci z młodym sporofitem 
27. Przedrośle (gametofit) paproci 
28. Bulwa ziemniaka 
29. Łodyga pelargonii 
30. Pączek stokrotki 
31. Liść figowca sprężystego 
32. Skórka czosnku 
33. Ziarno kukurydzy z bielmem 
34. Sklereidy 
35. Plazmodesma 
36. Euglena 
37. Pantofelek 
38. Rozwielitka 
39. Stułbia – morfologia 
40. Stułbia – pączkowanie 
41. Części aparatu gębowego komara 
42. Części aparatu gębowego motyla 
43. Części aparatu gębowego pszczoły miodnej 
44. Tylne odnóże pszczoły miodnej 
45. Mrówka (robotnica) 
46. Wymaz krwi ludzkiej 
47. Łuskowaty ludzki nabłonek w postaci wymazu 
48. Mięsień szkieletowy człowieka 
49. Nerw człowieka 
50. Jajo żaby</t>
  </si>
  <si>
    <t>571135</t>
  </si>
  <si>
    <t>Mikroskop ręczny z podświetleniem</t>
  </si>
  <si>
    <t>Podświetlany mikroskop, który po wyjęciu z podstawy służy jako ręczny mikroskop podświetlany (LED) z płynną regulacją ostrości. Umieszczony na podstawie umożliwia oglądanie preparatów mikroskopowych. Powiększenie (zoom): 20x...40x. Zasilanie bateryjne (3 x AG12). W komplecie podwójne szkiełko na preparat (wykonane z pleksi). • wym. 7 x 5,5 x 10 cm</t>
  </si>
  <si>
    <t>571177</t>
  </si>
  <si>
    <t>Model struktury liścia</t>
  </si>
  <si>
    <t>Model przedstawiający strukturę liścia, ukazuje zarówno przekrój poprzeczny jak i podłużny. • wym. 42 x 13 x 41 cm</t>
  </si>
  <si>
    <t>604258</t>
  </si>
  <si>
    <t>Model kwiatu</t>
  </si>
  <si>
    <t xml:space="preserve">Model kwiatu wiśni wykonany z tworzywa sztucznego, umieszczony na podstawie. # wys. 22 cm # śr. 23 cm </t>
  </si>
  <si>
    <t>817003</t>
  </si>
  <si>
    <t>System roślin - plansza dydaktyczna</t>
  </si>
  <si>
    <t>Plansza dydaktyczna drukowana na kartonie kredowym o gramaturze 250 g. Ofoliowana i wyposażona w listwy metalowe i zawieszkę. • wym. 70 x 100 cm</t>
  </si>
  <si>
    <t>817030</t>
  </si>
  <si>
    <t>Plansza dydaktyczna - drzewa iglaste</t>
  </si>
  <si>
    <t>817031</t>
  </si>
  <si>
    <t>Plansza dydaktyczna - drzewa liściaste</t>
  </si>
  <si>
    <t>817032</t>
  </si>
  <si>
    <t>Plansza dydaktyczna - budowa kwiatu</t>
  </si>
  <si>
    <t>Wybrane produkty</t>
  </si>
  <si>
    <t>Wartość całkowita 
wybranych produktów:</t>
  </si>
  <si>
    <t>571260</t>
  </si>
  <si>
    <t xml:space="preserve"> Mini mikroskop - zestaw podstawowy</t>
  </si>
  <si>
    <t>Mini mikroskop do codziennego użytku w pracowni biologicznej. Zasilany za pomocą baterii (2 x AA, brak w zestawie). Wyposażony w podwójny system oświetlenia próbek: światłem naturalnym (za pomocą przestawnego zwierciadła) oraz światłem sztucznym (pochodzącym ze specjalnej lampy). Okular 20x. Obiektywy: 15x, 30x, 60x. Powiększenie 300x, 600x, 1200x.
W zestawie: # skalpel # szpatułka # pęseta # mieszadełko # 4 fiolki na odczynnikami # probówka z nakrętką # szalka Petriego # pipeta # 18 etykiet szkiełek # 2 małe fiolki z barwnikiem # szkło powiększające # kubek z miarką # zestaw 5 preparatów i 18 pustych szkiełek # wym. 9 x 13 x 23 cm # walizka o wym. 28 x 11,5 x 26 cm
• produkt wymaga baterii (nie ma w zestawie)</t>
  </si>
  <si>
    <r>
      <rPr>
        <b/>
        <u/>
        <sz val="13.5"/>
        <color indexed="8"/>
        <rFont val="Calibri"/>
        <family val="2"/>
        <charset val="238"/>
      </rPr>
      <t>Dotyczy zwiększenia części oświatowej subwencji ogólnej z 0,4% rezerwy w roku 2020 z tytułu dofinansowania w zakresie wyposażenia w pomoce dydaktyczne niezbedna do realizacji podstawy programowej z przedmiotów przyrodniczych w publicznych szkołach podstawowych</t>
    </r>
    <r>
      <rPr>
        <b/>
        <u/>
        <sz val="11"/>
        <color indexed="8"/>
        <rFont val="Calibri"/>
        <family val="2"/>
        <charset val="238"/>
      </rPr>
      <t xml:space="preserve">
</t>
    </r>
    <r>
      <rPr>
        <sz val="11"/>
        <color indexed="8"/>
        <rFont val="Calibri"/>
        <family val="2"/>
        <charset val="238"/>
      </rPr>
      <t>Szanowni Państwo, 
zapraszamy do skorzystania z bogatej oferty na wyposażenie sal szkolnych w pomoce dydaktyczne dedykowanej w ramach rezerwy oświatowej. 
Decydując się na wybrany produkt prosimy o wpisanie odpowiedniej ilości w kolumnie pod nazwą "Ilość". 
W drugim arkuszu tego pliku o nazwie "wybrane produkty - podsumowanie" automatycznie wyświetli się Państwu kalkulacja wybranych produktów.</t>
    </r>
    <r>
      <rPr>
        <b/>
        <u/>
        <sz val="11"/>
        <color indexed="8"/>
        <rFont val="Calibri"/>
        <family val="2"/>
        <charset val="238"/>
      </rPr>
      <t xml:space="preserve">
</t>
    </r>
    <r>
      <rPr>
        <b/>
        <sz val="11"/>
        <color indexed="8"/>
        <rFont val="Calibri"/>
        <family val="2"/>
        <charset val="238"/>
      </rPr>
      <t>Do wniosku - załącznik nr 4, należy dołączyć wykaz pomocy dydaktycznych - załącznik nr 4a zakupionych w roku bieżącym lub planowanych do zakupienia odrębnie dla każdej szkoły i do każdego przedmiotu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</si>
</sst>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charset val="134"/>
      <scheme val="minor"/>
    </font>
    <font>
      <sz val="11"/>
      <color theme="1"/>
      <name val="Calibri"/>
      <family val="2"/>
      <charset val="238"/>
      <scheme val="minor"/>
    </font>
    <font>
      <b/>
      <sz val="11"/>
      <name val="Calibri"/>
      <family val="2"/>
      <charset val="238"/>
      <scheme val="minor"/>
    </font>
    <font>
      <sz val="11"/>
      <name val="Calibri"/>
      <family val="2"/>
      <charset val="238"/>
      <scheme val="minor"/>
    </font>
    <font>
      <b/>
      <sz val="11"/>
      <color indexed="8"/>
      <name val="Calibri"/>
      <family val="2"/>
      <charset val="238"/>
      <scheme val="minor"/>
    </font>
    <font>
      <b/>
      <sz val="20"/>
      <name val="Calibri"/>
      <family val="2"/>
      <charset val="238"/>
      <scheme val="minor"/>
    </font>
    <font>
      <b/>
      <sz val="14"/>
      <color theme="1"/>
      <name val="Calibri"/>
      <family val="2"/>
      <charset val="238"/>
      <scheme val="minor"/>
    </font>
    <font>
      <b/>
      <u/>
      <sz val="11"/>
      <color indexed="8"/>
      <name val="Calibri"/>
      <family val="2"/>
      <charset val="238"/>
    </font>
    <font>
      <b/>
      <sz val="11"/>
      <color theme="1"/>
      <name val="Calibri"/>
      <family val="2"/>
      <charset val="238"/>
      <scheme val="minor"/>
    </font>
    <font>
      <b/>
      <sz val="11"/>
      <color theme="1"/>
      <name val="Calibri"/>
      <family val="2"/>
      <charset val="238"/>
      <scheme val="minor"/>
    </font>
    <font>
      <b/>
      <sz val="12"/>
      <color theme="1"/>
      <name val="Calibri"/>
      <family val="2"/>
      <charset val="238"/>
      <scheme val="minor"/>
    </font>
    <font>
      <b/>
      <u/>
      <sz val="13.5"/>
      <color indexed="8"/>
      <name val="Calibri"/>
      <family val="2"/>
      <charset val="238"/>
    </font>
    <font>
      <sz val="11"/>
      <color indexed="8"/>
      <name val="Calibri"/>
      <family val="2"/>
      <charset val="238"/>
    </font>
    <font>
      <b/>
      <sz val="11"/>
      <color indexed="8"/>
      <name val="Calibri"/>
      <family val="2"/>
      <charset val="238"/>
    </font>
    <font>
      <b/>
      <u/>
      <sz val="11"/>
      <color indexed="8"/>
      <name val="Calibri"/>
      <family val="2"/>
      <charset val="238"/>
    </font>
  </fonts>
  <fills count="6">
    <fill>
      <patternFill patternType="none"/>
    </fill>
    <fill>
      <patternFill patternType="gray125"/>
    </fill>
    <fill>
      <patternFill patternType="solid">
        <fgColor theme="0" tint="-0.249977111117893"/>
        <bgColor indexed="64"/>
      </patternFill>
    </fill>
    <fill>
      <patternFill patternType="solid">
        <fgColor theme="0" tint="-0.249977111117893"/>
        <bgColor indexed="8"/>
      </patternFill>
    </fill>
    <fill>
      <patternFill patternType="solid">
        <fgColor theme="2" tint="-9.9978637043366805E-2"/>
        <bgColor indexed="64"/>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3">
    <xf numFmtId="0" fontId="0" fillId="0" borderId="0" xfId="0"/>
    <xf numFmtId="0" fontId="3" fillId="2" borderId="1" xfId="0" applyNumberFormat="1" applyFont="1" applyFill="1" applyBorder="1" applyAlignment="1">
      <alignment horizontal="center" vertical="center" wrapText="1"/>
    </xf>
    <xf numFmtId="0" fontId="4" fillId="3" borderId="1" xfId="0" applyNumberFormat="1" applyFont="1" applyFill="1" applyBorder="1" applyAlignment="1">
      <alignment horizontal="center" vertical="center"/>
    </xf>
    <xf numFmtId="0" fontId="4" fillId="3" borderId="1" xfId="0" applyNumberFormat="1" applyFont="1" applyFill="1" applyBorder="1" applyAlignment="1">
      <alignment horizontal="center" vertical="center" wrapText="1"/>
    </xf>
    <xf numFmtId="4" fontId="4" fillId="3" borderId="1" xfId="0" applyNumberFormat="1"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4" fontId="5" fillId="0" borderId="1" xfId="0" applyNumberFormat="1" applyFont="1" applyBorder="1" applyAlignment="1">
      <alignment horizontal="center" vertical="center"/>
    </xf>
    <xf numFmtId="0" fontId="0" fillId="0" borderId="1" xfId="0" applyBorder="1"/>
    <xf numFmtId="0" fontId="0" fillId="0" borderId="0" xfId="0" applyAlignment="1">
      <alignment horizontal="center" vertical="center" wrapText="1"/>
    </xf>
    <xf numFmtId="0" fontId="0" fillId="0" borderId="0" xfId="0" applyNumberFormat="1" applyAlignment="1">
      <alignment horizontal="center" vertical="center" wrapText="1"/>
    </xf>
    <xf numFmtId="0" fontId="8" fillId="4"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4" fontId="0" fillId="5" borderId="1" xfId="0" applyNumberFormat="1" applyFill="1" applyBorder="1" applyAlignment="1">
      <alignment horizontal="center" vertical="center" wrapText="1"/>
    </xf>
    <xf numFmtId="0" fontId="0" fillId="0" borderId="1" xfId="0" applyFill="1" applyBorder="1" applyAlignment="1" applyProtection="1">
      <alignment horizontal="center" vertical="center" wrapText="1"/>
    </xf>
    <xf numFmtId="0" fontId="0" fillId="0" borderId="1" xfId="0" applyFill="1" applyBorder="1" applyAlignment="1" applyProtection="1">
      <alignment horizontal="center" vertical="center"/>
    </xf>
    <xf numFmtId="0" fontId="0" fillId="0" borderId="1" xfId="0" applyFill="1" applyBorder="1" applyAlignment="1">
      <alignment horizontal="center" vertical="center" wrapText="1"/>
    </xf>
    <xf numFmtId="49" fontId="0" fillId="0" borderId="1" xfId="0" applyNumberFormat="1" applyFill="1" applyBorder="1" applyAlignment="1">
      <alignment horizontal="center" vertical="center" wrapText="1"/>
    </xf>
    <xf numFmtId="4" fontId="9" fillId="5" borderId="0" xfId="0" applyNumberFormat="1" applyFont="1" applyFill="1" applyBorder="1" applyAlignment="1">
      <alignment horizontal="center" vertical="center" wrapText="1"/>
    </xf>
    <xf numFmtId="4" fontId="10" fillId="5" borderId="1" xfId="0" applyNumberFormat="1" applyFont="1" applyFill="1" applyBorder="1" applyAlignment="1">
      <alignment horizontal="center" vertical="center" wrapText="1"/>
    </xf>
    <xf numFmtId="0" fontId="0" fillId="0" borderId="1" xfId="0" quotePrefix="1" applyFont="1" applyBorder="1" applyAlignment="1">
      <alignment horizontal="center" vertical="center" wrapText="1"/>
    </xf>
    <xf numFmtId="0" fontId="0" fillId="0" borderId="1" xfId="0" quotePrefix="1" applyBorder="1" applyAlignment="1">
      <alignment horizontal="center" vertical="center" wrapText="1"/>
    </xf>
    <xf numFmtId="0" fontId="0" fillId="0" borderId="1" xfId="0" quotePrefix="1" applyNumberFormat="1" applyFont="1" applyBorder="1" applyAlignment="1">
      <alignment horizontal="center" vertical="center" wrapText="1"/>
    </xf>
    <xf numFmtId="0" fontId="0" fillId="0" borderId="1" xfId="0" quotePrefix="1" applyBorder="1"/>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pplyProtection="1">
      <alignment horizontal="center" vertical="center" wrapText="1"/>
    </xf>
    <xf numFmtId="0" fontId="6" fillId="4" borderId="1" xfId="0" applyFont="1" applyFill="1" applyBorder="1" applyAlignment="1">
      <alignment horizontal="center" vertical="center" wrapText="1"/>
    </xf>
    <xf numFmtId="49" fontId="14" fillId="0" borderId="2" xfId="0" applyNumberFormat="1" applyFont="1" applyFill="1" applyBorder="1" applyAlignment="1" applyProtection="1">
      <alignment horizontal="left" vertical="top" wrapText="1"/>
    </xf>
    <xf numFmtId="49" fontId="0" fillId="0" borderId="3" xfId="0" applyNumberFormat="1" applyFill="1" applyBorder="1" applyAlignment="1" applyProtection="1">
      <alignment horizontal="left" vertical="top" wrapText="1"/>
    </xf>
    <xf numFmtId="49" fontId="0" fillId="0" borderId="4" xfId="0" applyNumberFormat="1" applyFill="1" applyBorder="1" applyAlignment="1" applyProtection="1">
      <alignment horizontal="left" vertical="top" wrapText="1"/>
    </xf>
    <xf numFmtId="0" fontId="2" fillId="2" borderId="1" xfId="0" applyNumberFormat="1" applyFont="1" applyFill="1" applyBorder="1" applyAlignment="1">
      <alignment horizontal="center" vertical="center"/>
    </xf>
  </cellXfs>
  <cellStyles count="1">
    <cellStyle name="Normalny"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pn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s>
</file>

<file path=xl/drawings/drawing1.xml><?xml version="1.0" encoding="utf-8"?>
<xdr:wsDr xmlns:xdr="http://schemas.openxmlformats.org/drawingml/2006/spreadsheetDrawing" xmlns:a="http://schemas.openxmlformats.org/drawingml/2006/main">
  <xdr:twoCellAnchor editAs="oneCell">
    <xdr:from>
      <xdr:col>6</xdr:col>
      <xdr:colOff>323850</xdr:colOff>
      <xdr:row>3</xdr:row>
      <xdr:rowOff>133350</xdr:rowOff>
    </xdr:from>
    <xdr:to>
      <xdr:col>6</xdr:col>
      <xdr:colOff>1466850</xdr:colOff>
      <xdr:row>3</xdr:row>
      <xdr:rowOff>1276350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a:xfrm>
          <a:off x="9841865" y="3073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4</xdr:row>
      <xdr:rowOff>133350</xdr:rowOff>
    </xdr:from>
    <xdr:to>
      <xdr:col>6</xdr:col>
      <xdr:colOff>1466850</xdr:colOff>
      <xdr:row>4</xdr:row>
      <xdr:rowOff>1276350</xdr:rowOff>
    </xdr:to>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a:xfrm>
          <a:off x="9841865" y="4597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5</xdr:row>
      <xdr:rowOff>133350</xdr:rowOff>
    </xdr:from>
    <xdr:to>
      <xdr:col>6</xdr:col>
      <xdr:colOff>1466850</xdr:colOff>
      <xdr:row>5</xdr:row>
      <xdr:rowOff>1276350</xdr:rowOff>
    </xdr:to>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a:xfrm>
          <a:off x="9841865" y="6121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6</xdr:row>
      <xdr:rowOff>133350</xdr:rowOff>
    </xdr:from>
    <xdr:to>
      <xdr:col>6</xdr:col>
      <xdr:colOff>1466850</xdr:colOff>
      <xdr:row>6</xdr:row>
      <xdr:rowOff>1276350</xdr:rowOff>
    </xdr:to>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a:xfrm>
          <a:off x="9841865" y="7645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7</xdr:row>
      <xdr:rowOff>133350</xdr:rowOff>
    </xdr:from>
    <xdr:to>
      <xdr:col>6</xdr:col>
      <xdr:colOff>1466850</xdr:colOff>
      <xdr:row>7</xdr:row>
      <xdr:rowOff>1276350</xdr:rowOff>
    </xdr:to>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a:xfrm>
          <a:off x="9841865" y="9169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9</xdr:row>
      <xdr:rowOff>133350</xdr:rowOff>
    </xdr:from>
    <xdr:to>
      <xdr:col>6</xdr:col>
      <xdr:colOff>1466850</xdr:colOff>
      <xdr:row>9</xdr:row>
      <xdr:rowOff>1276350</xdr:rowOff>
    </xdr:to>
    <xdr:pic>
      <xdr:nvPicPr>
        <xdr:cNvPr id="8" name="Picture 7">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a:xfrm>
          <a:off x="9841865" y="12217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10</xdr:row>
      <xdr:rowOff>133350</xdr:rowOff>
    </xdr:from>
    <xdr:to>
      <xdr:col>6</xdr:col>
      <xdr:colOff>1466850</xdr:colOff>
      <xdr:row>10</xdr:row>
      <xdr:rowOff>1276350</xdr:rowOff>
    </xdr:to>
    <xdr:pic>
      <xdr:nvPicPr>
        <xdr:cNvPr id="9" name="Picture 8">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a:xfrm>
          <a:off x="9841865" y="13741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11</xdr:row>
      <xdr:rowOff>133350</xdr:rowOff>
    </xdr:from>
    <xdr:to>
      <xdr:col>6</xdr:col>
      <xdr:colOff>1466850</xdr:colOff>
      <xdr:row>11</xdr:row>
      <xdr:rowOff>1276350</xdr:rowOff>
    </xdr:to>
    <xdr:pic>
      <xdr:nvPicPr>
        <xdr:cNvPr id="10" name="Picture 9">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a:xfrm>
          <a:off x="9841865" y="15265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12</xdr:row>
      <xdr:rowOff>133350</xdr:rowOff>
    </xdr:from>
    <xdr:to>
      <xdr:col>6</xdr:col>
      <xdr:colOff>1466850</xdr:colOff>
      <xdr:row>12</xdr:row>
      <xdr:rowOff>1276350</xdr:rowOff>
    </xdr:to>
    <xdr:pic>
      <xdr:nvPicPr>
        <xdr:cNvPr id="11" name="Picture 10">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a:xfrm>
          <a:off x="9841865" y="16789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13</xdr:row>
      <xdr:rowOff>133350</xdr:rowOff>
    </xdr:from>
    <xdr:to>
      <xdr:col>6</xdr:col>
      <xdr:colOff>1466850</xdr:colOff>
      <xdr:row>13</xdr:row>
      <xdr:rowOff>1276350</xdr:rowOff>
    </xdr:to>
    <xdr:pic>
      <xdr:nvPicPr>
        <xdr:cNvPr id="12" name="Picture 11">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a:xfrm>
          <a:off x="9841865" y="18313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14</xdr:row>
      <xdr:rowOff>133350</xdr:rowOff>
    </xdr:from>
    <xdr:to>
      <xdr:col>6</xdr:col>
      <xdr:colOff>1466850</xdr:colOff>
      <xdr:row>14</xdr:row>
      <xdr:rowOff>1276350</xdr:rowOff>
    </xdr:to>
    <xdr:pic>
      <xdr:nvPicPr>
        <xdr:cNvPr id="13" name="Picture 12">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a:xfrm>
          <a:off x="9841865" y="19837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15</xdr:row>
      <xdr:rowOff>133350</xdr:rowOff>
    </xdr:from>
    <xdr:to>
      <xdr:col>6</xdr:col>
      <xdr:colOff>1466850</xdr:colOff>
      <xdr:row>15</xdr:row>
      <xdr:rowOff>1276350</xdr:rowOff>
    </xdr:to>
    <xdr:pic>
      <xdr:nvPicPr>
        <xdr:cNvPr id="14" name="Picture 13">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a:xfrm>
          <a:off x="9841865" y="21361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16</xdr:row>
      <xdr:rowOff>133350</xdr:rowOff>
    </xdr:from>
    <xdr:to>
      <xdr:col>6</xdr:col>
      <xdr:colOff>1466850</xdr:colOff>
      <xdr:row>16</xdr:row>
      <xdr:rowOff>1276350</xdr:rowOff>
    </xdr:to>
    <xdr:pic>
      <xdr:nvPicPr>
        <xdr:cNvPr id="15" name="Picture 14">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a:xfrm>
          <a:off x="9841865" y="22885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17</xdr:row>
      <xdr:rowOff>133350</xdr:rowOff>
    </xdr:from>
    <xdr:to>
      <xdr:col>6</xdr:col>
      <xdr:colOff>1466850</xdr:colOff>
      <xdr:row>17</xdr:row>
      <xdr:rowOff>1276350</xdr:rowOff>
    </xdr:to>
    <xdr:pic>
      <xdr:nvPicPr>
        <xdr:cNvPr id="16" name="Picture 15">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a:xfrm>
          <a:off x="9841865" y="24409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18</xdr:row>
      <xdr:rowOff>133350</xdr:rowOff>
    </xdr:from>
    <xdr:to>
      <xdr:col>6</xdr:col>
      <xdr:colOff>1466850</xdr:colOff>
      <xdr:row>18</xdr:row>
      <xdr:rowOff>1276350</xdr:rowOff>
    </xdr:to>
    <xdr:pic>
      <xdr:nvPicPr>
        <xdr:cNvPr id="17" name="Picture 16">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a:xfrm>
          <a:off x="9841865" y="25933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19</xdr:row>
      <xdr:rowOff>133350</xdr:rowOff>
    </xdr:from>
    <xdr:to>
      <xdr:col>6</xdr:col>
      <xdr:colOff>1466850</xdr:colOff>
      <xdr:row>19</xdr:row>
      <xdr:rowOff>1276350</xdr:rowOff>
    </xdr:to>
    <xdr:pic>
      <xdr:nvPicPr>
        <xdr:cNvPr id="18" name="Picture 17">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a:xfrm>
          <a:off x="9841865" y="27457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20</xdr:row>
      <xdr:rowOff>133350</xdr:rowOff>
    </xdr:from>
    <xdr:to>
      <xdr:col>6</xdr:col>
      <xdr:colOff>1466850</xdr:colOff>
      <xdr:row>20</xdr:row>
      <xdr:rowOff>1276350</xdr:rowOff>
    </xdr:to>
    <xdr:pic>
      <xdr:nvPicPr>
        <xdr:cNvPr id="19" name="Picture 18">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a:xfrm>
          <a:off x="9841865" y="28981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21</xdr:row>
      <xdr:rowOff>133350</xdr:rowOff>
    </xdr:from>
    <xdr:to>
      <xdr:col>6</xdr:col>
      <xdr:colOff>1466850</xdr:colOff>
      <xdr:row>21</xdr:row>
      <xdr:rowOff>1276350</xdr:rowOff>
    </xdr:to>
    <xdr:pic>
      <xdr:nvPicPr>
        <xdr:cNvPr id="20" name="Picture 19">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a:xfrm>
          <a:off x="9841865" y="30505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22</xdr:row>
      <xdr:rowOff>133350</xdr:rowOff>
    </xdr:from>
    <xdr:to>
      <xdr:col>6</xdr:col>
      <xdr:colOff>1466850</xdr:colOff>
      <xdr:row>22</xdr:row>
      <xdr:rowOff>1276350</xdr:rowOff>
    </xdr:to>
    <xdr:pic>
      <xdr:nvPicPr>
        <xdr:cNvPr id="22" name="Picture 21">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a:xfrm>
          <a:off x="9841865" y="32029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23</xdr:row>
      <xdr:rowOff>133350</xdr:rowOff>
    </xdr:from>
    <xdr:to>
      <xdr:col>6</xdr:col>
      <xdr:colOff>1466850</xdr:colOff>
      <xdr:row>23</xdr:row>
      <xdr:rowOff>1276350</xdr:rowOff>
    </xdr:to>
    <xdr:pic>
      <xdr:nvPicPr>
        <xdr:cNvPr id="23" name="Picture 22">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a:xfrm>
          <a:off x="9841865" y="33553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24</xdr:row>
      <xdr:rowOff>133350</xdr:rowOff>
    </xdr:from>
    <xdr:to>
      <xdr:col>6</xdr:col>
      <xdr:colOff>1466850</xdr:colOff>
      <xdr:row>24</xdr:row>
      <xdr:rowOff>1276350</xdr:rowOff>
    </xdr:to>
    <xdr:pic>
      <xdr:nvPicPr>
        <xdr:cNvPr id="24" name="Picture 23">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a:xfrm>
          <a:off x="9841865" y="35077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25</xdr:row>
      <xdr:rowOff>133350</xdr:rowOff>
    </xdr:from>
    <xdr:to>
      <xdr:col>6</xdr:col>
      <xdr:colOff>1466850</xdr:colOff>
      <xdr:row>25</xdr:row>
      <xdr:rowOff>1276350</xdr:rowOff>
    </xdr:to>
    <xdr:pic>
      <xdr:nvPicPr>
        <xdr:cNvPr id="25" name="Picture 24">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a:xfrm>
          <a:off x="9841865" y="36601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323850</xdr:colOff>
      <xdr:row>26</xdr:row>
      <xdr:rowOff>133350</xdr:rowOff>
    </xdr:from>
    <xdr:to>
      <xdr:col>6</xdr:col>
      <xdr:colOff>1466850</xdr:colOff>
      <xdr:row>26</xdr:row>
      <xdr:rowOff>1276350</xdr:rowOff>
    </xdr:to>
    <xdr:pic>
      <xdr:nvPicPr>
        <xdr:cNvPr id="26" name="Picture 25">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a:xfrm>
          <a:off x="9841865" y="38125400"/>
          <a:ext cx="1143000" cy="1143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243416</xdr:colOff>
      <xdr:row>8</xdr:row>
      <xdr:rowOff>83805</xdr:rowOff>
    </xdr:from>
    <xdr:to>
      <xdr:col>6</xdr:col>
      <xdr:colOff>1623878</xdr:colOff>
      <xdr:row>8</xdr:row>
      <xdr:rowOff>1473594</xdr:rowOff>
    </xdr:to>
    <xdr:pic>
      <xdr:nvPicPr>
        <xdr:cNvPr id="21" name="Obraz 20">
          <a:extLst>
            <a:ext uri="{FF2B5EF4-FFF2-40B4-BE49-F238E27FC236}">
              <a16:creationId xmlns:a16="http://schemas.microsoft.com/office/drawing/2014/main" id="{7C2F32E6-B224-4E88-AD22-758D4D01BCD0}"/>
            </a:ext>
          </a:extLst>
        </xdr:cNvPr>
        <xdr:cNvPicPr>
          <a:picLocks noChangeAspect="1"/>
        </xdr:cNvPicPr>
      </xdr:nvPicPr>
      <xdr:blipFill>
        <a:blip xmlns:r="http://schemas.openxmlformats.org/officeDocument/2006/relationships" r:embed="rId24"/>
        <a:stretch>
          <a:fillRect/>
        </a:stretch>
      </xdr:blipFill>
      <xdr:spPr>
        <a:xfrm>
          <a:off x="9345083" y="10656555"/>
          <a:ext cx="1380462" cy="138978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8"/>
  <sheetViews>
    <sheetView tabSelected="1" zoomScaleNormal="100" workbookViewId="0">
      <selection activeCell="J9" sqref="J9"/>
    </sheetView>
  </sheetViews>
  <sheetFormatPr defaultColWidth="9.140625" defaultRowHeight="15"/>
  <cols>
    <col min="1" max="1" width="9.140625" style="8"/>
    <col min="2" max="2" width="21" style="8" customWidth="1"/>
    <col min="3" max="3" width="5" style="8" customWidth="1"/>
    <col min="4" max="5" width="9.140625" style="8"/>
    <col min="6" max="6" width="82.85546875" style="8" customWidth="1"/>
    <col min="7" max="7" width="25.5703125" style="8" customWidth="1"/>
    <col min="8" max="8" width="9" style="9" hidden="1" customWidth="1"/>
    <col min="9" max="16384" width="9.140625" style="8"/>
  </cols>
  <sheetData>
    <row r="1" spans="1:8" ht="42" customHeight="1">
      <c r="A1" s="28" t="s">
        <v>0</v>
      </c>
      <c r="B1" s="28"/>
      <c r="C1" s="28"/>
      <c r="D1" s="28"/>
      <c r="E1" s="28"/>
      <c r="F1" s="28"/>
      <c r="G1" s="28"/>
    </row>
    <row r="2" spans="1:8" ht="160.5" customHeight="1">
      <c r="A2" s="29" t="s">
        <v>78</v>
      </c>
      <c r="B2" s="30"/>
      <c r="C2" s="30"/>
      <c r="D2" s="30"/>
      <c r="E2" s="30"/>
      <c r="F2" s="30"/>
      <c r="G2" s="31"/>
    </row>
    <row r="3" spans="1:8" ht="30">
      <c r="A3" s="10" t="s">
        <v>1</v>
      </c>
      <c r="B3" s="10" t="s">
        <v>2</v>
      </c>
      <c r="C3" s="10" t="s">
        <v>3</v>
      </c>
      <c r="D3" s="11" t="s">
        <v>4</v>
      </c>
      <c r="E3" s="11" t="s">
        <v>5</v>
      </c>
      <c r="F3" s="10" t="s">
        <v>6</v>
      </c>
      <c r="G3" s="10" t="s">
        <v>7</v>
      </c>
    </row>
    <row r="4" spans="1:8" ht="120" customHeight="1">
      <c r="A4" s="21" t="s">
        <v>8</v>
      </c>
      <c r="B4" s="13" t="s">
        <v>9</v>
      </c>
      <c r="C4" s="13">
        <v>1</v>
      </c>
      <c r="D4" s="14">
        <v>41.9</v>
      </c>
      <c r="E4" s="14">
        <f>D4*C4</f>
        <v>41.9</v>
      </c>
      <c r="F4" s="15" t="s">
        <v>10</v>
      </c>
      <c r="G4" s="16"/>
      <c r="H4" s="9" t="b">
        <f>C4&gt;0</f>
        <v>1</v>
      </c>
    </row>
    <row r="5" spans="1:8" ht="120" customHeight="1">
      <c r="A5" s="22" t="s">
        <v>11</v>
      </c>
      <c r="B5" s="13" t="s">
        <v>12</v>
      </c>
      <c r="C5" s="13">
        <v>1</v>
      </c>
      <c r="D5" s="14">
        <v>119.9</v>
      </c>
      <c r="E5" s="14">
        <f t="shared" ref="E5:E27" si="0">D5*C5</f>
        <v>119.9</v>
      </c>
      <c r="F5" s="15" t="s">
        <v>13</v>
      </c>
      <c r="G5" s="16"/>
      <c r="H5" s="9" t="b">
        <f t="shared" ref="H5:H27" si="1">C5&gt;0</f>
        <v>1</v>
      </c>
    </row>
    <row r="6" spans="1:8" ht="120" customHeight="1">
      <c r="A6" s="22" t="s">
        <v>14</v>
      </c>
      <c r="B6" s="13" t="s">
        <v>15</v>
      </c>
      <c r="C6" s="13">
        <v>1</v>
      </c>
      <c r="D6" s="14">
        <v>99.9</v>
      </c>
      <c r="E6" s="14">
        <f t="shared" si="0"/>
        <v>99.9</v>
      </c>
      <c r="F6" s="15" t="s">
        <v>16</v>
      </c>
      <c r="G6" s="16"/>
      <c r="H6" s="9" t="b">
        <f t="shared" si="1"/>
        <v>1</v>
      </c>
    </row>
    <row r="7" spans="1:8" ht="120" customHeight="1">
      <c r="A7" s="22" t="s">
        <v>17</v>
      </c>
      <c r="B7" s="13" t="s">
        <v>18</v>
      </c>
      <c r="C7" s="13">
        <v>1</v>
      </c>
      <c r="D7" s="14">
        <v>99.9</v>
      </c>
      <c r="E7" s="14">
        <f t="shared" si="0"/>
        <v>99.9</v>
      </c>
      <c r="F7" s="15" t="s">
        <v>19</v>
      </c>
      <c r="G7" s="16"/>
      <c r="H7" s="9" t="b">
        <f t="shared" si="1"/>
        <v>1</v>
      </c>
    </row>
    <row r="8" spans="1:8" ht="120" customHeight="1">
      <c r="A8" s="22" t="s">
        <v>20</v>
      </c>
      <c r="B8" s="13" t="s">
        <v>21</v>
      </c>
      <c r="C8" s="13">
        <v>1</v>
      </c>
      <c r="D8" s="14">
        <v>99.9</v>
      </c>
      <c r="E8" s="14">
        <f t="shared" si="0"/>
        <v>99.9</v>
      </c>
      <c r="F8" s="15" t="s">
        <v>22</v>
      </c>
      <c r="G8" s="16"/>
      <c r="H8" s="9" t="b">
        <f t="shared" si="1"/>
        <v>1</v>
      </c>
    </row>
    <row r="9" spans="1:8" ht="120" customHeight="1">
      <c r="A9" s="25" t="s">
        <v>75</v>
      </c>
      <c r="B9" s="26" t="s">
        <v>76</v>
      </c>
      <c r="C9" s="13">
        <v>1</v>
      </c>
      <c r="D9" s="14">
        <v>149.9</v>
      </c>
      <c r="E9" s="14">
        <f t="shared" si="0"/>
        <v>149.9</v>
      </c>
      <c r="F9" s="27" t="s">
        <v>77</v>
      </c>
      <c r="G9" s="16"/>
      <c r="H9" s="9" t="b">
        <f t="shared" si="1"/>
        <v>1</v>
      </c>
    </row>
    <row r="10" spans="1:8" ht="120" customHeight="1">
      <c r="A10" s="22" t="s">
        <v>23</v>
      </c>
      <c r="B10" s="13" t="s">
        <v>24</v>
      </c>
      <c r="C10" s="13">
        <v>1</v>
      </c>
      <c r="D10" s="14">
        <v>1.9</v>
      </c>
      <c r="E10" s="14">
        <f t="shared" si="0"/>
        <v>1.9</v>
      </c>
      <c r="F10" s="15" t="s">
        <v>25</v>
      </c>
      <c r="G10" s="16"/>
      <c r="H10" s="9" t="b">
        <f t="shared" si="1"/>
        <v>1</v>
      </c>
    </row>
    <row r="11" spans="1:8" ht="120" customHeight="1">
      <c r="A11" s="22" t="s">
        <v>26</v>
      </c>
      <c r="B11" s="17" t="s">
        <v>27</v>
      </c>
      <c r="C11" s="13">
        <v>1</v>
      </c>
      <c r="D11" s="14">
        <v>199.9</v>
      </c>
      <c r="E11" s="14">
        <f t="shared" si="0"/>
        <v>199.9</v>
      </c>
      <c r="F11" s="15" t="s">
        <v>28</v>
      </c>
      <c r="G11" s="16"/>
      <c r="H11" s="9" t="b">
        <f t="shared" si="1"/>
        <v>1</v>
      </c>
    </row>
    <row r="12" spans="1:8" ht="120" customHeight="1">
      <c r="A12" s="22" t="s">
        <v>29</v>
      </c>
      <c r="B12" s="17" t="s">
        <v>30</v>
      </c>
      <c r="C12" s="13">
        <v>1</v>
      </c>
      <c r="D12" s="14">
        <v>299.89999999999998</v>
      </c>
      <c r="E12" s="14">
        <f t="shared" si="0"/>
        <v>299.89999999999998</v>
      </c>
      <c r="F12" s="15" t="s">
        <v>28</v>
      </c>
      <c r="G12" s="16"/>
      <c r="H12" s="9" t="b">
        <f t="shared" si="1"/>
        <v>1</v>
      </c>
    </row>
    <row r="13" spans="1:8" ht="120" customHeight="1">
      <c r="A13" s="21" t="s">
        <v>31</v>
      </c>
      <c r="B13" s="13" t="s">
        <v>32</v>
      </c>
      <c r="C13" s="13">
        <v>1</v>
      </c>
      <c r="D13" s="14">
        <v>199.9</v>
      </c>
      <c r="E13" s="14">
        <f t="shared" si="0"/>
        <v>199.9</v>
      </c>
      <c r="F13" s="15" t="s">
        <v>33</v>
      </c>
      <c r="G13" s="16"/>
      <c r="H13" s="9" t="b">
        <f t="shared" si="1"/>
        <v>1</v>
      </c>
    </row>
    <row r="14" spans="1:8" ht="120" customHeight="1">
      <c r="A14" s="21" t="s">
        <v>34</v>
      </c>
      <c r="B14" s="13" t="s">
        <v>35</v>
      </c>
      <c r="C14" s="13">
        <v>1</v>
      </c>
      <c r="D14" s="14">
        <v>199.9</v>
      </c>
      <c r="E14" s="14">
        <f t="shared" si="0"/>
        <v>199.9</v>
      </c>
      <c r="F14" s="15" t="s">
        <v>36</v>
      </c>
      <c r="G14" s="16"/>
      <c r="H14" s="9" t="b">
        <f t="shared" si="1"/>
        <v>1</v>
      </c>
    </row>
    <row r="15" spans="1:8" ht="120" customHeight="1">
      <c r="A15" s="21" t="s">
        <v>37</v>
      </c>
      <c r="B15" s="13" t="s">
        <v>38</v>
      </c>
      <c r="C15" s="13">
        <v>1</v>
      </c>
      <c r="D15" s="14">
        <v>159.9</v>
      </c>
      <c r="E15" s="14">
        <f t="shared" si="0"/>
        <v>159.9</v>
      </c>
      <c r="F15" s="15" t="s">
        <v>39</v>
      </c>
      <c r="G15" s="16"/>
      <c r="H15" s="9" t="b">
        <f t="shared" si="1"/>
        <v>1</v>
      </c>
    </row>
    <row r="16" spans="1:8" ht="120" customHeight="1">
      <c r="A16" s="21" t="s">
        <v>40</v>
      </c>
      <c r="B16" s="13" t="s">
        <v>41</v>
      </c>
      <c r="C16" s="13">
        <v>1</v>
      </c>
      <c r="D16" s="14">
        <v>299.89999999999998</v>
      </c>
      <c r="E16" s="14">
        <f t="shared" si="0"/>
        <v>299.89999999999998</v>
      </c>
      <c r="F16" s="15" t="s">
        <v>42</v>
      </c>
      <c r="G16" s="16"/>
      <c r="H16" s="9" t="b">
        <f t="shared" si="1"/>
        <v>1</v>
      </c>
    </row>
    <row r="17" spans="1:8" ht="120" customHeight="1">
      <c r="A17" s="21" t="s">
        <v>43</v>
      </c>
      <c r="B17" s="13" t="s">
        <v>44</v>
      </c>
      <c r="C17" s="13">
        <v>1</v>
      </c>
      <c r="D17" s="14">
        <v>459.9</v>
      </c>
      <c r="E17" s="14">
        <f t="shared" si="0"/>
        <v>459.9</v>
      </c>
      <c r="F17" s="15" t="s">
        <v>45</v>
      </c>
      <c r="G17" s="16"/>
      <c r="H17" s="9" t="b">
        <f t="shared" si="1"/>
        <v>1</v>
      </c>
    </row>
    <row r="18" spans="1:8" ht="120" customHeight="1">
      <c r="A18" s="21" t="s">
        <v>46</v>
      </c>
      <c r="B18" s="13" t="s">
        <v>47</v>
      </c>
      <c r="C18" s="13">
        <v>1</v>
      </c>
      <c r="D18" s="14">
        <v>99.9</v>
      </c>
      <c r="E18" s="14">
        <f t="shared" si="0"/>
        <v>99.9</v>
      </c>
      <c r="F18" s="15" t="s">
        <v>48</v>
      </c>
      <c r="G18" s="16"/>
      <c r="H18" s="9" t="b">
        <f t="shared" si="1"/>
        <v>1</v>
      </c>
    </row>
    <row r="19" spans="1:8" ht="120" customHeight="1">
      <c r="A19" s="21" t="s">
        <v>49</v>
      </c>
      <c r="B19" s="13" t="s">
        <v>50</v>
      </c>
      <c r="C19" s="13">
        <v>1</v>
      </c>
      <c r="D19" s="14">
        <v>199.9</v>
      </c>
      <c r="E19" s="14">
        <f t="shared" si="0"/>
        <v>199.9</v>
      </c>
      <c r="F19" s="15" t="s">
        <v>51</v>
      </c>
      <c r="G19" s="16"/>
      <c r="H19" s="9" t="b">
        <f t="shared" si="1"/>
        <v>1</v>
      </c>
    </row>
    <row r="20" spans="1:8" ht="120" customHeight="1">
      <c r="A20" s="21" t="s">
        <v>52</v>
      </c>
      <c r="B20" s="13" t="s">
        <v>53</v>
      </c>
      <c r="C20" s="13">
        <v>1</v>
      </c>
      <c r="D20" s="14">
        <v>199.9</v>
      </c>
      <c r="E20" s="14">
        <f t="shared" si="0"/>
        <v>199.9</v>
      </c>
      <c r="F20" s="15" t="s">
        <v>54</v>
      </c>
      <c r="G20" s="16"/>
      <c r="H20" s="9" t="b">
        <f t="shared" si="1"/>
        <v>1</v>
      </c>
    </row>
    <row r="21" spans="1:8" ht="120" customHeight="1">
      <c r="A21" s="13" t="s">
        <v>55</v>
      </c>
      <c r="B21" s="13" t="s">
        <v>56</v>
      </c>
      <c r="C21" s="13">
        <v>1</v>
      </c>
      <c r="D21" s="14">
        <v>39.9</v>
      </c>
      <c r="E21" s="14">
        <f t="shared" si="0"/>
        <v>39.9</v>
      </c>
      <c r="F21" s="15" t="s">
        <v>57</v>
      </c>
      <c r="G21" s="16"/>
      <c r="H21" s="9" t="b">
        <f t="shared" si="1"/>
        <v>1</v>
      </c>
    </row>
    <row r="22" spans="1:8" ht="120" customHeight="1">
      <c r="A22" s="12" t="s">
        <v>58</v>
      </c>
      <c r="B22" s="13" t="s">
        <v>59</v>
      </c>
      <c r="C22" s="13">
        <v>1</v>
      </c>
      <c r="D22" s="14">
        <v>169.9</v>
      </c>
      <c r="E22" s="14">
        <f t="shared" si="0"/>
        <v>169.9</v>
      </c>
      <c r="F22" s="15" t="s">
        <v>60</v>
      </c>
      <c r="G22" s="16"/>
      <c r="H22" s="9" t="b">
        <f t="shared" si="1"/>
        <v>1</v>
      </c>
    </row>
    <row r="23" spans="1:8" ht="120" customHeight="1">
      <c r="A23" s="23" t="s">
        <v>61</v>
      </c>
      <c r="B23" s="18" t="s">
        <v>62</v>
      </c>
      <c r="C23" s="13">
        <v>1</v>
      </c>
      <c r="D23" s="14">
        <v>159.9</v>
      </c>
      <c r="E23" s="14">
        <f t="shared" si="0"/>
        <v>159.9</v>
      </c>
      <c r="F23" s="15" t="s">
        <v>63</v>
      </c>
      <c r="G23" s="16"/>
      <c r="H23" s="9" t="b">
        <f t="shared" si="1"/>
        <v>1</v>
      </c>
    </row>
    <row r="24" spans="1:8" ht="120" customHeight="1">
      <c r="A24" s="21" t="s">
        <v>64</v>
      </c>
      <c r="B24" s="13" t="s">
        <v>65</v>
      </c>
      <c r="C24" s="13">
        <v>1</v>
      </c>
      <c r="D24" s="14">
        <v>49.9</v>
      </c>
      <c r="E24" s="14">
        <f t="shared" si="0"/>
        <v>49.9</v>
      </c>
      <c r="F24" s="15" t="s">
        <v>66</v>
      </c>
      <c r="G24" s="16"/>
      <c r="H24" s="9" t="b">
        <f t="shared" si="1"/>
        <v>1</v>
      </c>
    </row>
    <row r="25" spans="1:8" ht="120" customHeight="1">
      <c r="A25" s="21" t="s">
        <v>67</v>
      </c>
      <c r="B25" s="13" t="s">
        <v>68</v>
      </c>
      <c r="C25" s="13">
        <v>1</v>
      </c>
      <c r="D25" s="14">
        <v>49.9</v>
      </c>
      <c r="E25" s="14">
        <f t="shared" si="0"/>
        <v>49.9</v>
      </c>
      <c r="F25" s="15" t="s">
        <v>66</v>
      </c>
      <c r="G25" s="16"/>
      <c r="H25" s="9" t="b">
        <f t="shared" si="1"/>
        <v>1</v>
      </c>
    </row>
    <row r="26" spans="1:8" ht="120" customHeight="1">
      <c r="A26" s="21" t="s">
        <v>69</v>
      </c>
      <c r="B26" s="13" t="s">
        <v>70</v>
      </c>
      <c r="C26" s="13">
        <v>1</v>
      </c>
      <c r="D26" s="14">
        <v>49.9</v>
      </c>
      <c r="E26" s="14">
        <f t="shared" si="0"/>
        <v>49.9</v>
      </c>
      <c r="F26" s="15" t="s">
        <v>66</v>
      </c>
      <c r="G26" s="16"/>
      <c r="H26" s="9" t="b">
        <f t="shared" si="1"/>
        <v>1</v>
      </c>
    </row>
    <row r="27" spans="1:8" ht="120" customHeight="1">
      <c r="A27" s="21" t="s">
        <v>71</v>
      </c>
      <c r="B27" s="13" t="s">
        <v>72</v>
      </c>
      <c r="C27" s="13">
        <v>1</v>
      </c>
      <c r="D27" s="14">
        <v>49.9</v>
      </c>
      <c r="E27" s="14">
        <f t="shared" si="0"/>
        <v>49.9</v>
      </c>
      <c r="F27" s="15" t="s">
        <v>66</v>
      </c>
      <c r="G27" s="16"/>
      <c r="H27" s="9" t="b">
        <f t="shared" si="1"/>
        <v>1</v>
      </c>
    </row>
    <row r="28" spans="1:8" ht="15.75">
      <c r="D28" s="19"/>
      <c r="E28" s="20">
        <f>SUM(E4:E27)</f>
        <v>3501.6000000000013</v>
      </c>
    </row>
  </sheetData>
  <mergeCells count="2">
    <mergeCell ref="A1:G1"/>
    <mergeCell ref="A2:G2"/>
  </mergeCells>
  <pageMargins left="0.69930555555555596" right="0.69930555555555596"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6"/>
  <sheetViews>
    <sheetView workbookViewId="0">
      <selection activeCell="D4" sqref="D4"/>
    </sheetView>
  </sheetViews>
  <sheetFormatPr defaultColWidth="9" defaultRowHeight="15"/>
  <cols>
    <col min="2" max="2" width="56" customWidth="1"/>
    <col min="6" max="6" width="30.42578125" customWidth="1"/>
    <col min="7" max="7" width="9" hidden="1" customWidth="1"/>
  </cols>
  <sheetData>
    <row r="1" spans="1:7" ht="54.75" customHeight="1">
      <c r="A1" s="32" t="s">
        <v>73</v>
      </c>
      <c r="B1" s="32"/>
      <c r="C1" s="32"/>
      <c r="D1" s="32"/>
      <c r="E1" s="32"/>
      <c r="F1" s="1" t="s">
        <v>74</v>
      </c>
    </row>
    <row r="2" spans="1:7" ht="30">
      <c r="A2" s="2" t="s">
        <v>1</v>
      </c>
      <c r="B2" s="3" t="s">
        <v>2</v>
      </c>
      <c r="C2" s="2" t="s">
        <v>3</v>
      </c>
      <c r="D2" s="4" t="s">
        <v>4</v>
      </c>
      <c r="E2" s="5" t="s">
        <v>5</v>
      </c>
      <c r="F2" s="6">
        <f ca="1">SUM(E3:E909)</f>
        <v>3501.6000000000013</v>
      </c>
    </row>
    <row r="3" spans="1:7">
      <c r="A3" s="24" t="str">
        <f ca="1">IF($G3="","--",INDEX('lista do wyboru'!$A$4:$E$135,$G3,1))</f>
        <v>309081</v>
      </c>
      <c r="B3" s="7" t="str">
        <f ca="1">IF($G3="","--",INDEX('lista do wyboru'!$B$4:$E$135,$G3,1))</f>
        <v>Prasa do kwiatów</v>
      </c>
      <c r="C3" s="7">
        <f ca="1">IF($G3="","--",INDEX('lista do wyboru'!$C$4:$E$135,$G3,1))</f>
        <v>1</v>
      </c>
      <c r="D3" s="7">
        <f ca="1">IF($G3="","--",INDEX('lista do wyboru'!$D$4:$E$135,$G3,1))</f>
        <v>41.9</v>
      </c>
      <c r="E3" s="7">
        <f ca="1">IF(C3="--",0,D3*C3)</f>
        <v>41.9</v>
      </c>
      <c r="G3">
        <f ca="1">IF(FALSE=ISERROR(MATCH(TRUE,OFFSET('lista do wyboru'!$H$4:$H$135,G2,0),0)),G2+MATCH(TRUE,OFFSET('lista do wyboru'!$H$4:$H$135,G2,0),0),"")</f>
        <v>1</v>
      </c>
    </row>
    <row r="4" spans="1:7">
      <c r="A4" s="24" t="str">
        <f ca="1">IF($G4="","--",INDEX('lista do wyboru'!$A$4:$E$135,$G4,1))</f>
        <v>358024</v>
      </c>
      <c r="B4" s="7" t="str">
        <f ca="1">IF($G4="","--",INDEX('lista do wyboru'!$B$4:$E$135,$G4,1))</f>
        <v>Laboratorium do hodowli kwiatów</v>
      </c>
      <c r="C4" s="7">
        <f ca="1">IF($G4="","--",INDEX('lista do wyboru'!$C$4:$E$135,$G4,1))</f>
        <v>1</v>
      </c>
      <c r="D4" s="7">
        <f ca="1">IF($G4="","--",INDEX('lista do wyboru'!$D$4:$E$135,$G4,1))</f>
        <v>119.9</v>
      </c>
      <c r="E4" s="7">
        <f t="shared" ref="E4:E26" ca="1" si="0">IF(C4="--",0,D4*C4)</f>
        <v>119.9</v>
      </c>
      <c r="G4">
        <f ca="1">IF(FALSE=ISERROR(MATCH(TRUE,OFFSET('lista do wyboru'!$H$4:$H$135,G3,0),0)),G3+MATCH(TRUE,OFFSET('lista do wyboru'!$H$4:$H$135,G3,0),0),"")</f>
        <v>2</v>
      </c>
    </row>
    <row r="5" spans="1:7">
      <c r="A5" s="24" t="str">
        <f ca="1">IF($G5="","--",INDEX('lista do wyboru'!$A$4:$E$135,$G5,1))</f>
        <v>358058</v>
      </c>
      <c r="B5" s="7" t="s">
        <v>15</v>
      </c>
      <c r="C5" s="7">
        <f ca="1">IF($G5="","--",INDEX('lista do wyboru'!$C$4:$E$135,$G5,1))</f>
        <v>1</v>
      </c>
      <c r="D5" s="7">
        <f ca="1">IF($G5="","--",INDEX('lista do wyboru'!$D$4:$E$135,$G5,1))</f>
        <v>99.9</v>
      </c>
      <c r="E5" s="7">
        <f t="shared" ca="1" si="0"/>
        <v>99.9</v>
      </c>
      <c r="G5">
        <f ca="1">IF(FALSE=ISERROR(MATCH(TRUE,OFFSET('lista do wyboru'!$H$4:$H$135,G4,0),0)),G4+MATCH(TRUE,OFFSET('lista do wyboru'!$H$4:$H$135,G4,0),0),"")</f>
        <v>3</v>
      </c>
    </row>
    <row r="6" spans="1:7">
      <c r="A6" s="24" t="str">
        <f ca="1">IF($G6="","--",INDEX('lista do wyboru'!$A$4:$E$135,$G6,1))</f>
        <v>358059</v>
      </c>
      <c r="B6" s="7" t="str">
        <f ca="1">IF($G6="","--",INDEX('lista do wyboru'!$B$4:$E$135,$G6,1))</f>
        <v>Duże magnetyczne karty - cykl życia motyla</v>
      </c>
      <c r="C6" s="7">
        <f ca="1">IF($G6="","--",INDEX('lista do wyboru'!$C$4:$E$135,$G6,1))</f>
        <v>1</v>
      </c>
      <c r="D6" s="7">
        <f ca="1">IF($G6="","--",INDEX('lista do wyboru'!$D$4:$E$135,$G6,1))</f>
        <v>99.9</v>
      </c>
      <c r="E6" s="7">
        <f t="shared" ca="1" si="0"/>
        <v>99.9</v>
      </c>
      <c r="G6">
        <f ca="1">IF(FALSE=ISERROR(MATCH(TRUE,OFFSET('lista do wyboru'!$H$4:$H$135,G5,0),0)),G5+MATCH(TRUE,OFFSET('lista do wyboru'!$H$4:$H$135,G5,0),0),"")</f>
        <v>4</v>
      </c>
    </row>
    <row r="7" spans="1:7">
      <c r="A7" s="24" t="str">
        <f ca="1">IF($G7="","--",INDEX('lista do wyboru'!$A$4:$E$135,$G7,1))</f>
        <v>358060</v>
      </c>
      <c r="B7" s="7" t="str">
        <f ca="1">IF($G7="","--",INDEX('lista do wyboru'!$B$4:$E$135,$G7,1))</f>
        <v>Duże magnetyczne karty - cykl życia roślin</v>
      </c>
      <c r="C7" s="7">
        <f ca="1">IF($G7="","--",INDEX('lista do wyboru'!$C$4:$E$135,$G7,1))</f>
        <v>1</v>
      </c>
      <c r="D7" s="7">
        <f ca="1">IF($G7="","--",INDEX('lista do wyboru'!$D$4:$E$135,$G7,1))</f>
        <v>99.9</v>
      </c>
      <c r="E7" s="7">
        <f t="shared" ca="1" si="0"/>
        <v>99.9</v>
      </c>
      <c r="G7">
        <f ca="1">IF(FALSE=ISERROR(MATCH(TRUE,OFFSET('lista do wyboru'!$H$4:$H$135,G6,0),0)),G6+MATCH(TRUE,OFFSET('lista do wyboru'!$H$4:$H$135,G6,0),0),"")</f>
        <v>5</v>
      </c>
    </row>
    <row r="8" spans="1:7">
      <c r="A8" s="24" t="str">
        <f ca="1">IF($G8="","--",INDEX('lista do wyboru'!$A$4:$E$135,$G8,1))</f>
        <v>571260</v>
      </c>
      <c r="B8" s="7" t="str">
        <f ca="1">IF($G8="","--",INDEX('lista do wyboru'!$B$4:$E$135,$G8,1))</f>
        <v xml:space="preserve"> Mini mikroskop - zestaw podstawowy</v>
      </c>
      <c r="C8" s="7">
        <f ca="1">IF($G8="","--",INDEX('lista do wyboru'!$C$4:$E$135,$G8,1))</f>
        <v>1</v>
      </c>
      <c r="D8" s="7">
        <f ca="1">IF($G8="","--",INDEX('lista do wyboru'!$D$4:$E$135,$G8,1))</f>
        <v>149.9</v>
      </c>
      <c r="E8" s="7">
        <f t="shared" ca="1" si="0"/>
        <v>149.9</v>
      </c>
      <c r="G8">
        <f ca="1">IF(FALSE=ISERROR(MATCH(TRUE,OFFSET('lista do wyboru'!$H$4:$H$135,G7,0),0)),G7+MATCH(TRUE,OFFSET('lista do wyboru'!$H$4:$H$135,G7,0),0),"")</f>
        <v>6</v>
      </c>
    </row>
    <row r="9" spans="1:7">
      <c r="A9" s="24" t="str">
        <f ca="1">IF($G9="","--",INDEX('lista do wyboru'!$A$4:$E$135,$G9,1))</f>
        <v>514008</v>
      </c>
      <c r="B9" s="7" t="str">
        <f ca="1">IF($G9="","--",INDEX('lista do wyboru'!$B$4:$E$135,$G9,1))</f>
        <v>Lupa z rączką 3 w 1</v>
      </c>
      <c r="C9" s="7">
        <f ca="1">IF($G9="","--",INDEX('lista do wyboru'!$C$4:$E$135,$G9,1))</f>
        <v>1</v>
      </c>
      <c r="D9" s="7">
        <f ca="1">IF($G9="","--",INDEX('lista do wyboru'!$D$4:$E$135,$G9,1))</f>
        <v>1.9</v>
      </c>
      <c r="E9" s="7">
        <f t="shared" ca="1" si="0"/>
        <v>1.9</v>
      </c>
      <c r="G9">
        <f ca="1">IF(FALSE=ISERROR(MATCH(TRUE,OFFSET('lista do wyboru'!$H$4:$H$135,G8,0),0)),G8+MATCH(TRUE,OFFSET('lista do wyboru'!$H$4:$H$135,G8,0),0),"")</f>
        <v>7</v>
      </c>
    </row>
    <row r="10" spans="1:7">
      <c r="A10" s="24" t="str">
        <f ca="1">IF($G10="","--",INDEX('lista do wyboru'!$A$4:$E$135,$G10,1))</f>
        <v>571017</v>
      </c>
      <c r="B10" s="7" t="s">
        <v>27</v>
      </c>
      <c r="C10" s="7">
        <f ca="1">IF($G10="","--",INDEX('lista do wyboru'!$C$4:$E$135,$G10,1))</f>
        <v>1</v>
      </c>
      <c r="D10" s="7">
        <f ca="1">IF($G10="","--",INDEX('lista do wyboru'!$D$4:$E$135,$G10,1))</f>
        <v>199.9</v>
      </c>
      <c r="E10" s="7">
        <f t="shared" ca="1" si="0"/>
        <v>199.9</v>
      </c>
      <c r="G10">
        <f ca="1">IF(FALSE=ISERROR(MATCH(TRUE,OFFSET('lista do wyboru'!$H$4:$H$135,G9,0),0)),G9+MATCH(TRUE,OFFSET('lista do wyboru'!$H$4:$H$135,G9,0),0),"")</f>
        <v>8</v>
      </c>
    </row>
    <row r="11" spans="1:7">
      <c r="A11" s="24" t="str">
        <f ca="1">IF($G11="","--",INDEX('lista do wyboru'!$A$4:$E$135,$G11,1))</f>
        <v>571018</v>
      </c>
      <c r="B11" s="7" t="str">
        <f ca="1">IF($G11="","--",INDEX('lista do wyboru'!$B$4:$E$135,$G11,1))</f>
        <v>Komórka zwierzęca</v>
      </c>
      <c r="C11" s="7">
        <f ca="1">IF($G11="","--",INDEX('lista do wyboru'!$C$4:$E$135,$G11,1))</f>
        <v>1</v>
      </c>
      <c r="D11" s="7">
        <f ca="1">IF($G11="","--",INDEX('lista do wyboru'!$D$4:$E$135,$G11,1))</f>
        <v>299.89999999999998</v>
      </c>
      <c r="E11" s="7">
        <f t="shared" ca="1" si="0"/>
        <v>299.89999999999998</v>
      </c>
      <c r="G11">
        <f ca="1">IF(FALSE=ISERROR(MATCH(TRUE,OFFSET('lista do wyboru'!$H$4:$H$135,G10,0),0)),G10+MATCH(TRUE,OFFSET('lista do wyboru'!$H$4:$H$135,G10,0),0),"")</f>
        <v>9</v>
      </c>
    </row>
    <row r="12" spans="1:7">
      <c r="A12" s="24" t="str">
        <f ca="1">IF($G12="","--",INDEX('lista do wyboru'!$A$4:$E$135,$G12,1))</f>
        <v>571102</v>
      </c>
      <c r="B12" s="7" t="str">
        <f ca="1">IF($G12="","--",INDEX('lista do wyboru'!$B$4:$E$135,$G12,1))</f>
        <v>Szkielet zatopiony w pleksi - jaszczurka</v>
      </c>
      <c r="C12" s="7">
        <f ca="1">IF($G12="","--",INDEX('lista do wyboru'!$C$4:$E$135,$G12,1))</f>
        <v>1</v>
      </c>
      <c r="D12" s="7">
        <f ca="1">IF($G12="","--",INDEX('lista do wyboru'!$D$4:$E$135,$G12,1))</f>
        <v>199.9</v>
      </c>
      <c r="E12" s="7">
        <f t="shared" ca="1" si="0"/>
        <v>199.9</v>
      </c>
      <c r="G12">
        <f ca="1">IF(FALSE=ISERROR(MATCH(TRUE,OFFSET('lista do wyboru'!$H$4:$H$135,G11,0),0)),G11+MATCH(TRUE,OFFSET('lista do wyboru'!$H$4:$H$135,G11,0),0),"")</f>
        <v>10</v>
      </c>
    </row>
    <row r="13" spans="1:7">
      <c r="A13" s="24" t="str">
        <f ca="1">IF($G13="","--",INDEX('lista do wyboru'!$A$4:$E$135,$G13,1))</f>
        <v>571103</v>
      </c>
      <c r="B13" s="7" t="str">
        <f ca="1">IF($G13="","--",INDEX('lista do wyboru'!$B$4:$E$135,$G13,1))</f>
        <v>Szkielet zatopiony w pleksi - ryba</v>
      </c>
      <c r="C13" s="7">
        <f ca="1">IF($G13="","--",INDEX('lista do wyboru'!$C$4:$E$135,$G13,1))</f>
        <v>1</v>
      </c>
      <c r="D13" s="7">
        <f ca="1">IF($G13="","--",INDEX('lista do wyboru'!$D$4:$E$135,$G13,1))</f>
        <v>199.9</v>
      </c>
      <c r="E13" s="7">
        <f t="shared" ca="1" si="0"/>
        <v>199.9</v>
      </c>
      <c r="G13">
        <f ca="1">IF(FALSE=ISERROR(MATCH(TRUE,OFFSET('lista do wyboru'!$H$4:$H$135,G12,0),0)),G12+MATCH(TRUE,OFFSET('lista do wyboru'!$H$4:$H$135,G12,0),0),"")</f>
        <v>11</v>
      </c>
    </row>
    <row r="14" spans="1:7">
      <c r="A14" s="24" t="str">
        <f ca="1">IF($G14="","--",INDEX('lista do wyboru'!$A$4:$E$135,$G14,1))</f>
        <v>571104</v>
      </c>
      <c r="B14" s="7" t="str">
        <f ca="1">IF($G14="","--",INDEX('lista do wyboru'!$B$4:$E$135,$G14,1))</f>
        <v>Szkielet zatopiony w pleksi - żaba</v>
      </c>
      <c r="C14" s="7">
        <f ca="1">IF($G14="","--",INDEX('lista do wyboru'!$C$4:$E$135,$G14,1))</f>
        <v>1</v>
      </c>
      <c r="D14" s="7">
        <f ca="1">IF($G14="","--",INDEX('lista do wyboru'!$D$4:$E$135,$G14,1))</f>
        <v>159.9</v>
      </c>
      <c r="E14" s="7">
        <f t="shared" ca="1" si="0"/>
        <v>159.9</v>
      </c>
      <c r="G14">
        <f ca="1">IF(FALSE=ISERROR(MATCH(TRUE,OFFSET('lista do wyboru'!$H$4:$H$135,G13,0),0)),G13+MATCH(TRUE,OFFSET('lista do wyboru'!$H$4:$H$135,G13,0),0),"")</f>
        <v>12</v>
      </c>
    </row>
    <row r="15" spans="1:7">
      <c r="A15" s="24" t="str">
        <f ca="1">IF($G15="","--",INDEX('lista do wyboru'!$A$4:$E$135,$G15,1))</f>
        <v>571105</v>
      </c>
      <c r="B15" s="7" t="str">
        <f ca="1">IF($G15="","--",INDEX('lista do wyboru'!$B$4:$E$135,$G15,1))</f>
        <v>Szkielet zatopiony w pleksi - królik</v>
      </c>
      <c r="C15" s="7">
        <f ca="1">IF($G15="","--",INDEX('lista do wyboru'!$C$4:$E$135,$G15,1))</f>
        <v>1</v>
      </c>
      <c r="D15" s="7">
        <f ca="1">IF($G15="","--",INDEX('lista do wyboru'!$D$4:$E$135,$G15,1))</f>
        <v>299.89999999999998</v>
      </c>
      <c r="E15" s="7">
        <f t="shared" ca="1" si="0"/>
        <v>299.89999999999998</v>
      </c>
      <c r="G15">
        <f ca="1">IF(FALSE=ISERROR(MATCH(TRUE,OFFSET('lista do wyboru'!$H$4:$H$135,G14,0),0)),G14+MATCH(TRUE,OFFSET('lista do wyboru'!$H$4:$H$135,G14,0),0),"")</f>
        <v>13</v>
      </c>
    </row>
    <row r="16" spans="1:7">
      <c r="A16" s="24" t="str">
        <f ca="1">IF($G16="","--",INDEX('lista do wyboru'!$A$4:$E$135,$G16,1))</f>
        <v>571106</v>
      </c>
      <c r="B16" s="7" t="str">
        <f ca="1">IF($G16="","--",INDEX('lista do wyboru'!$B$4:$E$135,$G16,1))</f>
        <v>Szkielet zatopiony w pleksi - gołąb</v>
      </c>
      <c r="C16" s="7">
        <f ca="1">IF($G16="","--",INDEX('lista do wyboru'!$C$4:$E$135,$G16,1))</f>
        <v>1</v>
      </c>
      <c r="D16" s="7">
        <f ca="1">IF($G16="","--",INDEX('lista do wyboru'!$D$4:$E$135,$G16,1))</f>
        <v>459.9</v>
      </c>
      <c r="E16" s="7">
        <f t="shared" ca="1" si="0"/>
        <v>459.9</v>
      </c>
      <c r="G16">
        <f ca="1">IF(FALSE=ISERROR(MATCH(TRUE,OFFSET('lista do wyboru'!$H$4:$H$135,G15,0),0)),G15+MATCH(TRUE,OFFSET('lista do wyboru'!$H$4:$H$135,G15,0),0),"")</f>
        <v>14</v>
      </c>
    </row>
    <row r="17" spans="1:7">
      <c r="A17" s="24" t="str">
        <f ca="1">IF($G17="","--",INDEX('lista do wyboru'!$A$4:$E$135,$G17,1))</f>
        <v>571113</v>
      </c>
      <c r="B17" s="7" t="str">
        <f ca="1">IF($G17="","--",INDEX('lista do wyboru'!$B$4:$E$135,$G17,1))</f>
        <v>Zestaw preparatów mikroskopowych - co żyje w kropli wody</v>
      </c>
      <c r="C17" s="7">
        <f ca="1">IF($G17="","--",INDEX('lista do wyboru'!$C$4:$E$135,$G17,1))</f>
        <v>1</v>
      </c>
      <c r="D17" s="7">
        <f ca="1">IF($G17="","--",INDEX('lista do wyboru'!$D$4:$E$135,$G17,1))</f>
        <v>99.9</v>
      </c>
      <c r="E17" s="7">
        <f t="shared" ca="1" si="0"/>
        <v>99.9</v>
      </c>
      <c r="G17">
        <f ca="1">IF(FALSE=ISERROR(MATCH(TRUE,OFFSET('lista do wyboru'!$H$4:$H$135,G16,0),0)),G16+MATCH(TRUE,OFFSET('lista do wyboru'!$H$4:$H$135,G16,0),0),"")</f>
        <v>15</v>
      </c>
    </row>
    <row r="18" spans="1:7">
      <c r="A18" s="24" t="str">
        <f ca="1">IF($G18="","--",INDEX('lista do wyboru'!$A$4:$E$135,$G18,1))</f>
        <v>571116</v>
      </c>
      <c r="B18" s="7" t="str">
        <f ca="1">IF($G18="","--",INDEX('lista do wyboru'!$B$4:$E$135,$G18,1))</f>
        <v>Zestaw preparatów mikroskopowych - preparaty zoologiczne</v>
      </c>
      <c r="C18" s="7">
        <f ca="1">IF($G18="","--",INDEX('lista do wyboru'!$C$4:$E$135,$G18,1))</f>
        <v>1</v>
      </c>
      <c r="D18" s="7">
        <f ca="1">IF($G18="","--",INDEX('lista do wyboru'!$D$4:$E$135,$G18,1))</f>
        <v>199.9</v>
      </c>
      <c r="E18" s="7">
        <f t="shared" ca="1" si="0"/>
        <v>199.9</v>
      </c>
      <c r="G18">
        <f ca="1">IF(FALSE=ISERROR(MATCH(TRUE,OFFSET('lista do wyboru'!$H$4:$H$135,G17,0),0)),G17+MATCH(TRUE,OFFSET('lista do wyboru'!$H$4:$H$135,G17,0),0),"")</f>
        <v>16</v>
      </c>
    </row>
    <row r="19" spans="1:7">
      <c r="A19" s="24" t="str">
        <f ca="1">IF($G19="","--",INDEX('lista do wyboru'!$A$4:$E$135,$G19,1))</f>
        <v>571122</v>
      </c>
      <c r="B19" s="7" t="str">
        <f ca="1">IF($G19="","--",INDEX('lista do wyboru'!$B$4:$E$135,$G19,1))</f>
        <v>Zestaw preparatów biologicznych 50 szt.</v>
      </c>
      <c r="C19" s="7">
        <f ca="1">IF($G19="","--",INDEX('lista do wyboru'!$C$4:$E$135,$G19,1))</f>
        <v>1</v>
      </c>
      <c r="D19" s="7">
        <f ca="1">IF($G19="","--",INDEX('lista do wyboru'!$D$4:$E$135,$G19,1))</f>
        <v>199.9</v>
      </c>
      <c r="E19" s="7">
        <f t="shared" ca="1" si="0"/>
        <v>199.9</v>
      </c>
      <c r="G19">
        <f ca="1">IF(FALSE=ISERROR(MATCH(TRUE,OFFSET('lista do wyboru'!$H$4:$H$135,G18,0),0)),G18+MATCH(TRUE,OFFSET('lista do wyboru'!$H$4:$H$135,G18,0),0),"")</f>
        <v>17</v>
      </c>
    </row>
    <row r="20" spans="1:7">
      <c r="A20" s="7" t="str">
        <f ca="1">IF($G20="","--",INDEX('lista do wyboru'!$A$4:$E$135,$G20,1))</f>
        <v>571135</v>
      </c>
      <c r="B20" s="7" t="str">
        <f ca="1">IF($G20="","--",INDEX('lista do wyboru'!$B$4:$E$135,$G20,1))</f>
        <v>Mikroskop ręczny z podświetleniem</v>
      </c>
      <c r="C20" s="7">
        <f ca="1">IF($G20="","--",INDEX('lista do wyboru'!$C$4:$E$135,$G20,1))</f>
        <v>1</v>
      </c>
      <c r="D20" s="7">
        <f ca="1">IF($G20="","--",INDEX('lista do wyboru'!$D$4:$E$135,$G20,1))</f>
        <v>39.9</v>
      </c>
      <c r="E20" s="7">
        <f t="shared" ca="1" si="0"/>
        <v>39.9</v>
      </c>
      <c r="G20">
        <f ca="1">IF(FALSE=ISERROR(MATCH(TRUE,OFFSET('lista do wyboru'!$H$4:$H$135,G19,0),0)),G19+MATCH(TRUE,OFFSET('lista do wyboru'!$H$4:$H$135,G19,0),0),"")</f>
        <v>18</v>
      </c>
    </row>
    <row r="21" spans="1:7">
      <c r="A21" s="7" t="str">
        <f ca="1">IF($G21="","--",INDEX('lista do wyboru'!$A$4:$E$135,$G21,1))</f>
        <v>571177</v>
      </c>
      <c r="B21" s="7" t="str">
        <f ca="1">IF($G21="","--",INDEX('lista do wyboru'!$B$4:$E$135,$G21,1))</f>
        <v>Model struktury liścia</v>
      </c>
      <c r="C21" s="7">
        <f ca="1">IF($G21="","--",INDEX('lista do wyboru'!$C$4:$E$135,$G21,1))</f>
        <v>1</v>
      </c>
      <c r="D21" s="7">
        <f ca="1">IF($G21="","--",INDEX('lista do wyboru'!$D$4:$E$135,$G21,1))</f>
        <v>169.9</v>
      </c>
      <c r="E21" s="7">
        <f t="shared" ca="1" si="0"/>
        <v>169.9</v>
      </c>
      <c r="G21">
        <f ca="1">IF(FALSE=ISERROR(MATCH(TRUE,OFFSET('lista do wyboru'!$H$4:$H$135,G20,0),0)),G20+MATCH(TRUE,OFFSET('lista do wyboru'!$H$4:$H$135,G20,0),0),"")</f>
        <v>19</v>
      </c>
    </row>
    <row r="22" spans="1:7">
      <c r="A22" s="24" t="str">
        <f ca="1">IF($G22="","--",INDEX('lista do wyboru'!$A$4:$E$135,$G22,1))</f>
        <v>604258</v>
      </c>
      <c r="B22" s="7" t="str">
        <f ca="1">IF($G22="","--",INDEX('lista do wyboru'!$B$4:$E$135,$G22,1))</f>
        <v>Model kwiatu</v>
      </c>
      <c r="C22" s="7">
        <f ca="1">IF($G22="","--",INDEX('lista do wyboru'!$C$4:$E$135,$G22,1))</f>
        <v>1</v>
      </c>
      <c r="D22" s="7">
        <f ca="1">IF($G22="","--",INDEX('lista do wyboru'!$D$4:$E$135,$G22,1))</f>
        <v>159.9</v>
      </c>
      <c r="E22" s="7">
        <f t="shared" ca="1" si="0"/>
        <v>159.9</v>
      </c>
      <c r="G22">
        <f ca="1">IF(FALSE=ISERROR(MATCH(TRUE,OFFSET('lista do wyboru'!$H$4:$H$135,G21,0),0)),G21+MATCH(TRUE,OFFSET('lista do wyboru'!$H$4:$H$135,G21,0),0),"")</f>
        <v>20</v>
      </c>
    </row>
    <row r="23" spans="1:7">
      <c r="A23" s="24" t="str">
        <f ca="1">IF($G23="","--",INDEX('lista do wyboru'!$A$4:$E$135,$G23,1))</f>
        <v>817003</v>
      </c>
      <c r="B23" s="7" t="str">
        <f ca="1">IF($G23="","--",INDEX('lista do wyboru'!$B$4:$E$135,$G23,1))</f>
        <v>System roślin - plansza dydaktyczna</v>
      </c>
      <c r="C23" s="7">
        <f ca="1">IF($G23="","--",INDEX('lista do wyboru'!$C$4:$E$135,$G23,1))</f>
        <v>1</v>
      </c>
      <c r="D23" s="7">
        <f ca="1">IF($G23="","--",INDEX('lista do wyboru'!$D$4:$E$135,$G23,1))</f>
        <v>49.9</v>
      </c>
      <c r="E23" s="7">
        <f t="shared" ca="1" si="0"/>
        <v>49.9</v>
      </c>
      <c r="G23">
        <f ca="1">IF(FALSE=ISERROR(MATCH(TRUE,OFFSET('lista do wyboru'!$H$4:$H$135,G22,0),0)),G22+MATCH(TRUE,OFFSET('lista do wyboru'!$H$4:$H$135,G22,0),0),"")</f>
        <v>21</v>
      </c>
    </row>
    <row r="24" spans="1:7">
      <c r="A24" s="24" t="str">
        <f ca="1">IF($G24="","--",INDEX('lista do wyboru'!$A$4:$E$135,$G24,1))</f>
        <v>817030</v>
      </c>
      <c r="B24" s="7" t="str">
        <f ca="1">IF($G24="","--",INDEX('lista do wyboru'!$B$4:$E$135,$G24,1))</f>
        <v>Plansza dydaktyczna - drzewa iglaste</v>
      </c>
      <c r="C24" s="7">
        <f ca="1">IF($G24="","--",INDEX('lista do wyboru'!$C$4:$E$135,$G24,1))</f>
        <v>1</v>
      </c>
      <c r="D24" s="7">
        <f ca="1">IF($G24="","--",INDEX('lista do wyboru'!$D$4:$E$135,$G24,1))</f>
        <v>49.9</v>
      </c>
      <c r="E24" s="7">
        <f t="shared" ca="1" si="0"/>
        <v>49.9</v>
      </c>
      <c r="G24">
        <f ca="1">IF(FALSE=ISERROR(MATCH(TRUE,OFFSET('lista do wyboru'!$H$4:$H$135,G23,0),0)),G23+MATCH(TRUE,OFFSET('lista do wyboru'!$H$4:$H$135,G23,0),0),"")</f>
        <v>22</v>
      </c>
    </row>
    <row r="25" spans="1:7">
      <c r="A25" s="24" t="str">
        <f ca="1">IF($G25="","--",INDEX('lista do wyboru'!$A$4:$E$135,$G25,1))</f>
        <v>817031</v>
      </c>
      <c r="B25" s="7" t="str">
        <f ca="1">IF($G25="","--",INDEX('lista do wyboru'!$B$4:$E$135,$G25,1))</f>
        <v>Plansza dydaktyczna - drzewa liściaste</v>
      </c>
      <c r="C25" s="7">
        <f ca="1">IF($G25="","--",INDEX('lista do wyboru'!$C$4:$E$135,$G25,1))</f>
        <v>1</v>
      </c>
      <c r="D25" s="7">
        <f ca="1">IF($G25="","--",INDEX('lista do wyboru'!$D$4:$E$135,$G25,1))</f>
        <v>49.9</v>
      </c>
      <c r="E25" s="7">
        <f t="shared" ca="1" si="0"/>
        <v>49.9</v>
      </c>
      <c r="G25">
        <f ca="1">IF(FALSE=ISERROR(MATCH(TRUE,OFFSET('lista do wyboru'!$H$4:$H$135,G24,0),0)),G24+MATCH(TRUE,OFFSET('lista do wyboru'!$H$4:$H$135,G24,0),0),"")</f>
        <v>23</v>
      </c>
    </row>
    <row r="26" spans="1:7">
      <c r="A26" s="24" t="str">
        <f ca="1">IF($G26="","--",INDEX('lista do wyboru'!$A$4:$E$135,$G26,1))</f>
        <v>817032</v>
      </c>
      <c r="B26" s="7" t="str">
        <f ca="1">IF($G26="","--",INDEX('lista do wyboru'!$B$4:$E$135,$G26,1))</f>
        <v>Plansza dydaktyczna - budowa kwiatu</v>
      </c>
      <c r="C26" s="7">
        <f ca="1">IF($G26="","--",INDEX('lista do wyboru'!$C$4:$E$135,$G26,1))</f>
        <v>1</v>
      </c>
      <c r="D26" s="7">
        <f ca="1">IF($G26="","--",INDEX('lista do wyboru'!$D$4:$E$135,$G26,1))</f>
        <v>49.9</v>
      </c>
      <c r="E26" s="7">
        <f t="shared" ca="1" si="0"/>
        <v>49.9</v>
      </c>
      <c r="G26">
        <f ca="1">IF(FALSE=ISERROR(MATCH(TRUE,OFFSET('lista do wyboru'!$H$4:$H$135,G25,0),0)),G25+MATCH(TRUE,OFFSET('lista do wyboru'!$H$4:$H$135,G25,0),0),"")</f>
        <v>24</v>
      </c>
    </row>
  </sheetData>
  <mergeCells count="1">
    <mergeCell ref="A1:E1"/>
  </mergeCells>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lista do wyboru</vt:lpstr>
      <vt:lpstr>wybrane produkty - podsumowanie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ZSP</dc:creator>
  <cp:lastModifiedBy>Agnieszka Czernik</cp:lastModifiedBy>
  <dcterms:created xsi:type="dcterms:W3CDTF">2015-06-05T18:19:00Z</dcterms:created>
  <dcterms:modified xsi:type="dcterms:W3CDTF">2020-04-17T10:16:56Z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1045-10.2.0.5871</vt:lpwstr>
  </property>
</Properties>
</file>