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defaultThemeVersion="166925"/>
  <mc:AlternateContent xmlns:mc="http://schemas.openxmlformats.org/markup-compatibility/2006">
    <mc:Choice Requires="x15">
      <x15ac:absPath xmlns:x15ac="http://schemas.microsoft.com/office/spreadsheetml/2010/11/ac" url="C:\Users\p.kalinowska\Desktop\"/>
    </mc:Choice>
  </mc:AlternateContent>
  <bookViews>
    <workbookView xWindow="0" yWindow="0" windowWidth="20175" windowHeight="6600"/>
  </bookViews>
  <sheets>
    <sheet name="wykaz produktów" sheetId="1" r:id="rId1"/>
    <sheet name="wybrane produkty - podsumowanie" sheetId="2" r:id="rId2"/>
  </sheets>
  <calcPr calcId="162913"/>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 i="1"/>
  <c r="H4" i="2" s="1"/>
  <c r="B4" i="2" l="1"/>
  <c r="E4" i="2"/>
  <c r="C4" i="2"/>
  <c r="D4" i="2"/>
  <c r="H5" i="2"/>
  <c r="E5" i="2" s="1"/>
  <c r="B5" i="2" l="1"/>
  <c r="H6" i="2"/>
  <c r="E6" i="2" s="1"/>
  <c r="D5" i="2"/>
  <c r="C5" i="2"/>
  <c r="F4" i="2"/>
  <c r="B6" i="2" l="1"/>
  <c r="H7" i="2"/>
  <c r="E7" i="2" s="1"/>
  <c r="D6" i="2"/>
  <c r="C6" i="2"/>
  <c r="F5" i="2"/>
  <c r="D7" i="2" l="1"/>
  <c r="B7" i="2"/>
  <c r="C7" i="2"/>
  <c r="H8" i="2"/>
  <c r="E8" i="2" s="1"/>
  <c r="F6" i="2"/>
  <c r="B8" i="2" l="1"/>
  <c r="D8" i="2"/>
  <c r="H9" i="2"/>
  <c r="E9" i="2" s="1"/>
  <c r="C8" i="2"/>
  <c r="F7" i="2"/>
  <c r="B9" i="2" l="1"/>
  <c r="H10" i="2"/>
  <c r="E10" i="2" s="1"/>
  <c r="D9" i="2"/>
  <c r="C9" i="2"/>
  <c r="F8" i="2"/>
  <c r="B10" i="2" l="1"/>
  <c r="H11" i="2"/>
  <c r="E11" i="2" s="1"/>
  <c r="D10" i="2"/>
  <c r="C10" i="2"/>
  <c r="F9" i="2"/>
  <c r="B11" i="2" l="1"/>
  <c r="H12" i="2"/>
  <c r="E12" i="2" s="1"/>
  <c r="D11" i="2"/>
  <c r="C11" i="2"/>
  <c r="F10" i="2"/>
  <c r="D12" i="2" l="1"/>
  <c r="B12" i="2"/>
  <c r="H13" i="2"/>
  <c r="E13" i="2" s="1"/>
  <c r="C12" i="2"/>
  <c r="F11" i="2"/>
  <c r="B13" i="2" l="1"/>
  <c r="H14" i="2"/>
  <c r="E14" i="2" s="1"/>
  <c r="D13" i="2"/>
  <c r="C13" i="2"/>
  <c r="F12" i="2"/>
  <c r="H15" i="2" l="1"/>
  <c r="E15" i="2" s="1"/>
  <c r="B14" i="2"/>
  <c r="D14" i="2"/>
  <c r="C14" i="2"/>
  <c r="C15" i="2"/>
  <c r="D15" i="2"/>
  <c r="F13" i="2"/>
  <c r="B15" i="2" l="1"/>
  <c r="H16" i="2"/>
  <c r="E16" i="2" s="1"/>
  <c r="F14" i="2"/>
  <c r="H17" i="2" l="1"/>
  <c r="E17" i="2" s="1"/>
  <c r="B16" i="2"/>
  <c r="D16" i="2"/>
  <c r="C16" i="2"/>
  <c r="C17" i="2"/>
  <c r="D17" i="2"/>
  <c r="H18" i="2"/>
  <c r="E18" i="2" s="1"/>
  <c r="B17" i="2"/>
  <c r="F15" i="2"/>
  <c r="C18" i="2" l="1"/>
  <c r="D18" i="2"/>
  <c r="H19" i="2"/>
  <c r="E19" i="2" s="1"/>
  <c r="B18" i="2"/>
  <c r="F16" i="2"/>
  <c r="C19" i="2" l="1"/>
  <c r="D19" i="2"/>
  <c r="H20" i="2"/>
  <c r="E20" i="2" s="1"/>
  <c r="B19" i="2"/>
  <c r="F17" i="2"/>
  <c r="C20" i="2" l="1"/>
  <c r="D20" i="2"/>
  <c r="H21" i="2"/>
  <c r="E21" i="2" s="1"/>
  <c r="B20" i="2"/>
  <c r="F18" i="2"/>
  <c r="C21" i="2" l="1"/>
  <c r="D21" i="2"/>
  <c r="H22" i="2"/>
  <c r="E22" i="2" s="1"/>
  <c r="B21" i="2"/>
  <c r="F19" i="2"/>
  <c r="C22" i="2" l="1"/>
  <c r="D22" i="2"/>
  <c r="H23" i="2"/>
  <c r="E23" i="2" s="1"/>
  <c r="B22" i="2"/>
  <c r="F20" i="2"/>
  <c r="C23" i="2" l="1"/>
  <c r="D23" i="2"/>
  <c r="H24" i="2"/>
  <c r="E24" i="2" s="1"/>
  <c r="B23" i="2"/>
  <c r="F21" i="2"/>
  <c r="C24" i="2" l="1"/>
  <c r="D24" i="2"/>
  <c r="H25" i="2"/>
  <c r="E25" i="2" s="1"/>
  <c r="B24" i="2"/>
  <c r="F22" i="2"/>
  <c r="C25" i="2" l="1"/>
  <c r="D25" i="2"/>
  <c r="H26" i="2"/>
  <c r="E26" i="2" s="1"/>
  <c r="B25" i="2"/>
  <c r="F23" i="2"/>
  <c r="C26" i="2" l="1"/>
  <c r="D26" i="2"/>
  <c r="H27" i="2"/>
  <c r="E27" i="2" s="1"/>
  <c r="B26" i="2"/>
  <c r="F24" i="2"/>
  <c r="C27" i="2" l="1"/>
  <c r="D27" i="2"/>
  <c r="H28" i="2"/>
  <c r="E28" i="2" s="1"/>
  <c r="B27" i="2"/>
  <c r="F25" i="2"/>
  <c r="C28" i="2" l="1"/>
  <c r="D28" i="2"/>
  <c r="H29" i="2"/>
  <c r="E29" i="2" s="1"/>
  <c r="B28" i="2"/>
  <c r="F26" i="2"/>
  <c r="C29" i="2" l="1"/>
  <c r="D29" i="2"/>
  <c r="H30" i="2"/>
  <c r="E30" i="2" s="1"/>
  <c r="B29" i="2"/>
  <c r="F27" i="2"/>
  <c r="C30" i="2" l="1"/>
  <c r="D30" i="2"/>
  <c r="H31" i="2"/>
  <c r="E31" i="2" s="1"/>
  <c r="B30" i="2"/>
  <c r="F29" i="2"/>
  <c r="F28" i="2"/>
  <c r="C31" i="2" l="1"/>
  <c r="D31" i="2"/>
  <c r="H32" i="2"/>
  <c r="E32" i="2" s="1"/>
  <c r="B31" i="2"/>
  <c r="C32" i="2" l="1"/>
  <c r="D32" i="2"/>
  <c r="H33" i="2"/>
  <c r="E33" i="2" s="1"/>
  <c r="B32" i="2"/>
  <c r="F30" i="2"/>
  <c r="C33" i="2" l="1"/>
  <c r="D33" i="2"/>
  <c r="H34" i="2"/>
  <c r="E34" i="2" s="1"/>
  <c r="B33" i="2"/>
  <c r="F31" i="2"/>
  <c r="C34" i="2" l="1"/>
  <c r="D34" i="2"/>
  <c r="H35" i="2"/>
  <c r="E35" i="2" s="1"/>
  <c r="B34" i="2"/>
  <c r="F32" i="2"/>
  <c r="C35" i="2" l="1"/>
  <c r="D35" i="2"/>
  <c r="B35" i="2"/>
  <c r="H36" i="2"/>
  <c r="E36" i="2" s="1"/>
  <c r="F33" i="2"/>
  <c r="C36" i="2" l="1"/>
  <c r="D36" i="2"/>
  <c r="B36" i="2"/>
  <c r="H37" i="2"/>
  <c r="E37" i="2" s="1"/>
  <c r="F35" i="2"/>
  <c r="F34" i="2"/>
  <c r="C37" i="2" l="1"/>
  <c r="D37" i="2"/>
  <c r="F36" i="2"/>
  <c r="B37" i="2"/>
  <c r="H38" i="2"/>
  <c r="E38" i="2" s="1"/>
  <c r="F37" i="2" l="1"/>
  <c r="C38" i="2"/>
  <c r="D38" i="2"/>
  <c r="B38" i="2"/>
  <c r="H39" i="2"/>
  <c r="E39" i="2" s="1"/>
  <c r="C39" i="2" l="1"/>
  <c r="D39" i="2"/>
  <c r="F38" i="2"/>
  <c r="B39" i="2"/>
  <c r="H40" i="2"/>
  <c r="E40" i="2" s="1"/>
  <c r="C40" i="2" l="1"/>
  <c r="D40" i="2"/>
  <c r="F39" i="2"/>
  <c r="B40" i="2"/>
  <c r="H41" i="2"/>
  <c r="E41" i="2" s="1"/>
  <c r="C41" i="2" l="1"/>
  <c r="D41" i="2"/>
  <c r="F40" i="2"/>
  <c r="B41" i="2"/>
  <c r="H42" i="2"/>
  <c r="E42" i="2" s="1"/>
  <c r="C42" i="2" l="1"/>
  <c r="D42" i="2"/>
  <c r="B42" i="2"/>
  <c r="H43" i="2"/>
  <c r="E43" i="2" s="1"/>
  <c r="F41" i="2"/>
  <c r="C43" i="2" l="1"/>
  <c r="D43" i="2"/>
  <c r="B43" i="2"/>
  <c r="H44" i="2"/>
  <c r="E44" i="2" s="1"/>
  <c r="F42" i="2"/>
  <c r="C44" i="2" l="1"/>
  <c r="D44" i="2"/>
  <c r="B44" i="2"/>
  <c r="H45" i="2"/>
  <c r="E45" i="2" s="1"/>
  <c r="F43" i="2"/>
  <c r="C45" i="2" l="1"/>
  <c r="D45" i="2"/>
  <c r="F44" i="2"/>
  <c r="B45" i="2"/>
  <c r="H46" i="2"/>
  <c r="E46" i="2" s="1"/>
  <c r="C46" i="2" l="1"/>
  <c r="D46" i="2"/>
  <c r="B46" i="2"/>
  <c r="H47" i="2"/>
  <c r="E47" i="2" s="1"/>
  <c r="F45" i="2"/>
  <c r="C47" i="2" l="1"/>
  <c r="D47" i="2"/>
  <c r="B47" i="2"/>
  <c r="H48" i="2"/>
  <c r="E48" i="2" s="1"/>
  <c r="F46" i="2"/>
  <c r="C48" i="2" l="1"/>
  <c r="D48" i="2"/>
  <c r="F47" i="2"/>
  <c r="B48" i="2"/>
  <c r="H49" i="2"/>
  <c r="F48" i="2" l="1"/>
  <c r="G3" i="2" s="1"/>
</calcChain>
</file>

<file path=xl/sharedStrings.xml><?xml version="1.0" encoding="utf-8"?>
<sst xmlns="http://schemas.openxmlformats.org/spreadsheetml/2006/main" count="101" uniqueCount="96">
  <si>
    <t>Kod</t>
  </si>
  <si>
    <t>Nazwa</t>
  </si>
  <si>
    <t>Opis</t>
  </si>
  <si>
    <t>Foto</t>
  </si>
  <si>
    <t>Szeleścik kontrastowy mały - czerwony</t>
  </si>
  <si>
    <t>Szeleścik kontrastowy duży - zielony</t>
  </si>
  <si>
    <t>Książeczka kontrastowa mała - kolorowa</t>
  </si>
  <si>
    <t>Książeczka kontrastowa duża - czerwona</t>
  </si>
  <si>
    <t>Piłeczka kontrastowa - różowa</t>
  </si>
  <si>
    <t>Króliczka kontrastowa - różowa</t>
  </si>
  <si>
    <t>Poducha kwiatek kontrastowa</t>
  </si>
  <si>
    <t>Książeczka edukacyjna miękka</t>
  </si>
  <si>
    <t>Karty kontrastowe na sznureczku 0 m+</t>
  </si>
  <si>
    <t>Karty kontrastowe na sznureczku 3 m+</t>
  </si>
  <si>
    <t>Kostka kontrastowa biało-czarna</t>
  </si>
  <si>
    <t>Piankowe kostki ze wzorami w kontrastowych kolorach: czarnym, białym i czerwonym, z nadrukowanymi prostymi wzorami geometrycznymi (koło, kwadrat, krzyżyk, iks). Przyciągają uwagę dzieci i zachęcają do twórczej zabawy, silnie stymulują zmysł wzroku. Pokryte trwałą tkaniną PCV, łatwą do utrzymania w czystości. • dł. boku 15 cm\n• kostka w czarno-białe wzory geometryczne</t>
  </si>
  <si>
    <t>Kostka kontrastowa biało-czarno-czerwona</t>
  </si>
  <si>
    <t>Mata - szachownica 1 x 1 m</t>
  </si>
  <si>
    <t>Mata kontrastowa</t>
  </si>
  <si>
    <t>Zestaw kreatywnych mat piankowych, dzięki którym dziecko pozna fascynujący świat figur geometrycznych. Puzzle mogą spełniać rozmaite funkcje: użytkową - jako mata do zabawy i odpoczynku, edukacyjną - zapoznając dziecko z rozmaitymi kształtami, a także rozwojową - stymulując zmysł wzroku, dotyku oraz umiejętności manualne i ruchowe.
Dzięki użyciu kontrastowych kolorów: czarnego i białego, figury przyciągną uwagę dzieci i zachęcą je do twórczej zabawy.
Dziecko nauczy się także zasady łączenia i dopasowywania do siebie puzzli.
Maty są dwustronne. Z jednej strony czarne figury na białym tle, z drugiej - białe figury na czarnym tle.
• 3 maty jednobarwne
• 3 maty z wyjmowaną 1 figurą
• 3 maty z 2 wyjmowanymi figurami
• wym. 1 maty 50 x 50 x 1,5 cm</t>
  </si>
  <si>
    <t>Mata sensoryczna Ocean</t>
  </si>
  <si>
    <t>Mata Osiołek</t>
  </si>
  <si>
    <t>Zabawna, półkolista mata z aplikacjami. Głowa osiołka wypukła, wypełniona granulkami. Pokrycie wykonane z trudnopalnej tkaniny. Mata posiada różne elementy sensoryczne: 2 rodzaje zapięć, piszczałkę w nosie i nogi w różnymi wypełnieniami. • wym. 175 x 87,5 x 8 cm • wym. nóg 28 x 15 cm</t>
  </si>
  <si>
    <t>Sensoryczna gąsienica</t>
  </si>
  <si>
    <t>Sensoryczno-manipualcyjna, kolorowa gąsienica. Każdy z elementów jest inny. Na pierwszym umieszczono głowę z wypełnieniem z miękkiej pianki, na drugim - koraliki, w trzecim znajduje się szeleszcząca folia, czwarty i piąty (wykonany z miłej w dotyku tkaniny) można wypełnić dowolnym materiałem, a szósty zawiera groch. Elementy łączą się ze sobą w różny sposób (rzepy, napy, sznurowanie), co stanowi dodatkową atrakcję dla maluchów i usprawnia motorykę dłoni. Gąsienica rozwija zmysł dotyku oraz percepcję wzrokową. • wym. 41 x 172 cm</t>
  </si>
  <si>
    <t>Mata kontrastowa z lusterkami</t>
  </si>
  <si>
    <t>Mata kontrastowa to idealne rozwiązanie dla najmłodszych dzieci. Kontrastowe kolory i ciekawe kształty przyciągają wzrok, dodatkowo stymulowany dzięki dwóm lusterkom z pleksi o śr. 30 cm (25 cm widocze spod materiału). Wykona z pianki pokrytej zdejmowanym pokrocem z tkaniny (bawełna 85% poliester 15%).</t>
  </si>
  <si>
    <t>Kwadraty fakturowe</t>
  </si>
  <si>
    <t>Sensoryczne misie</t>
  </si>
  <si>
    <t>Fakturowe obrazki</t>
  </si>
  <si>
    <t>To propozycja pomocy stymulująca zmysł dotyku, rozwijająca słownictwo, pamięć i uwagę słuchową. Przeznaczona jest dla maluchów, ale może być również wykorzystywana w terapii dzieci z różnego rodzaju nieprawidłowościami w rozwoju. Zestaw składa się z 25 płytek - obrazków przedstawiających przedmioty z najbliższego otoczenia dziecka, które można podzielić na 5 grup powiązanych tematycznie (zabawki, jedzenie, ubrania, zwierzęta, przedmioty codziennego użytku). Obrazki zostały przedstawione przy pomocy materiałów o różnej fakturze (3 rodzaje: pluszowa, aksamitna i gładka) i kolorze na pojedynczych płytkach MDF. • wym. 13 x 16 cm</t>
  </si>
  <si>
    <t>Mini top</t>
  </si>
  <si>
    <t>Poduszka do spodka Mini Top</t>
  </si>
  <si>
    <t>Zestaw kostek kontrastowych, 3 szt.</t>
  </si>
  <si>
    <t>Fakturowe kwadraty - zestaw podstawowy</t>
  </si>
  <si>
    <t>Fakturowe kwadraty - zestaw uzupełniający</t>
  </si>
  <si>
    <t>Szeleścik składa się z biało-czarnych elementów różnych dzianin, o różnej teksturze: z wypustkami, gładkiej satyny, miłej w dotyku frotty strzyżonej, futerka oraz naturalnej bawełny. Do jednego z rogów przypięty jest elastyczny gryzak, niezastąpiony w okresie ząbkowania. Jego elastyczny materiał o pofałdowanej strukturze idealnie masuje dziąsła dziecka. Jest lekki i doskonale dopasowany do małej buzi i rączek niemowlaka. Do szeleścika można przymocować także smoczek. Zabawka wyprodukowana w Polsce.
• wym. 18 x 18 cm</t>
  </si>
  <si>
    <t>Miękka, materiałowa książeczka zainteresuje malucha i rozwinie sprawność jego rączek. Książeczka pełna jest niespodzianek. Liczne elementy interaktywne takie jak szeleszczące „kartki”, lusterko, wstążki z pewnością zapewnią dziecku wspaniałą zabawę na długi czas, a przy okazji będą stymulować jego rozwój. Książeczka wykonana jest z przyjemnych w dotyku materiałów o odmiennych fakturach, które z pewnością zaciekawią badawcze paluszki. Zabawka wyprodukowana w Polsce. 
 • wym. 9 x 45 cm</t>
  </si>
  <si>
    <t>Miękka, materiałowa książeczka zainteresuje malucha i rozwinie sprawność jego rączek. Książeczka pełna jest niespodzianek. Liczne elementy interaktywne takie jak szeleszczące „kartki”, lusterko, wstążki z pewnością zapewnią dziecku wspaniałą zabawę na długi czas, a przy okazji będą stymulować jego rozwój. Książeczka wykonana jest z przyjemnych w dotyku materiałów o odmiennych fakturach, które z pewnością zaciekawią badawcze paluszki. Zabawka wyprodukowana w Polsce. 
• wym. 13 x 78 cm</t>
  </si>
  <si>
    <t xml:space="preserve">
Piłeczka dla najmłodszych dzieci, skupiając wzrok na biało-czarnych geometrycznych wzorach niemowlę rozwija się, zwiększając efektywność swojego mózgu. Wewnątrz znajduje się grzechotka, której delikatny dźwięk przykuwa uwagę najmłodszych. Motywuje do zabawy, potrząsania, prób rzucania i turlania, ucząc jednocześnie związków przyczynowo-skutkowych. Miękkość piłki sprzyja jednocześnie nauce chwytania i przekładania z jednej rączki do drugiej. Dzięki kolorowej złączce z łatwością można doczepić piłeczkę do wózka czy łóżeczka. Maluch dotykając szmatki poznaje różne tekstury. Zabawka wyprodukowana w Polsce. • śr. 9 cm
</t>
  </si>
  <si>
    <t xml:space="preserve">
Przytulanka Króliczka łączy w sobie wszystkie cechy pomagające pobudzać zmysły maluszka. Kolorystyka przytulanki czyli biało-czarne elementy przykują uwagę nawet najmłodszych dzieci, które nie widzą jeszcze wyraźnie pozostałych kolorów. Szeleszczące uszy oraz spódniczka zaciekawią, a kolorowe metki prowokują do chwytania. Spódniczkę można również zdjąć i założyć na nadgarstek dziecka. Zabawka wyprodukowana w Polsce. • dł. 28 cm
</t>
  </si>
  <si>
    <t xml:space="preserve">
Milutka i mięciutka książeczka zainteresuje malucha swym kształtem. Przedstawia zgadywankę obrazkową, która uczy dziecko rozpoznawania kształtów i ich nazywania. Tułów wypełniony jest szeleszczącą folią, która wzbudza ciekawość i zachęca do interakcji. Odmienne faktury materiałów oraz liczne tasiemki zaciekawią badawcze paluszki, wpływając na rozwój dziecka. Zawieszka pozwala przymocować książeczkę do ramy łóżeczka. • wym. 30 x 17 cm • różne wzory, sprzedawane losowo
</t>
  </si>
  <si>
    <t xml:space="preserve">
Nigdy nie jest za wcześnie na wspólne odkrywanie świata! Kontrastowe ilustracje, dostosowane do poziomu percepcji niemowląt, pozwalają kształtować inteligencję wizualno-przestrzenną, a także poznawać granice przedmiotów, co za jakiś czas ułatwi chwytanie i przemieszczanie się. • 10 dwustronnych kart z grubego kartonu o wym. 13,5 x 8,5 cm. Zestaw 0+ mies. to dwadzieścia prostych ilustracji odpowiednich dla najmłodszych niemowląt, które dostrzegają tylko mocno kontrastowe barwy i wyraźne kontury. Zabawę kartami można zacząć już od czwartego tygodnia życia dziecka.
</t>
  </si>
  <si>
    <t>Nigdy nie jest za wcześnie na wspólne odkrywanie świata! Kontrastowe ilustracje, dostosowane do poziomu percepcji niemowląt, pozwalają kształtować inteligencję wizualno-przestrzenną, a także poznawać granice przedmiotów, co za jakiś czas ułatwi chwytanie i przemieszczanie się. • 10 dwustronnych kart z grubego kartonu o wym. 13,5 x 8,5 cm. Zestaw 3+ mies. to dwadzieścia bardziej skomplikowanych ilustracji odpowiednich dla trzymiesięcznych dzieci, które zaczynają zwracać uwagę na szczegóły i są już w stanie wyodrębnić z całości nawet niewielkie elementy.</t>
  </si>
  <si>
    <t>Piankowe kostki ze wzorami w kontrastowych kolorach: czarnym, białym i czerwonym, z nadrukowanymi prostymi wzorami geometrycznymi (koło, kwadrat, krzyżyk, iks). Przyciągają uwagę dzieci i zachęcają do twórczej zabawy, silnie stymulują zmysł wzroku. Pokryte trwałą tkaniną PCV, łatwą do utrzymania w czystości. • dł. boku 15 cm • kostka w czarno-biało-czerwone kształty geometryczne i uśmiechnięte buzie</t>
  </si>
  <si>
    <t>Miękkie kostki kontrastowe to znakomita zabawka dla najmłodszych dzieci. Są miłe w dotyku i bezpieczne, a kontrastowe kolory zapewnią stymulację wzroku. Wykonane z pianki obszytej tkaniną (85% bawełna, 15% poliester). Każda kostka ma 3 czerwone pola i 3 pola w czarno-biały wzór (inny na każdej kostce). 
• wym. 15 x 15 x 15 cm.</t>
  </si>
  <si>
    <t>Mata piankowa w kontrastowych kolorach: czarnym i białym, z nadrukowanym wzorem szachownicy. Idealne uzupełnienie miejsca zabaw dla najmłodszych  dzieci, które potrzebują silnych bodźców wzrokowych, a zarazem czystych barw i prostych wzorów. Pokryta trwałą tkaniną PCV, łatwą do utrzymania w czystości. 
• wym. 100 x 100 x 4 cm</t>
  </si>
  <si>
    <t>Kwadraty fakturowe stymulują u dziecka rozwój zmysłu dotyku (są miękkie, szorstkie, śliskie, puszyste itd.).  20 kwadratów o 10 różnych fakturach (płótno, sztruks, juta, kokos, sztuczna trawa, welur, skaden, satyna, krótkie i długie futerko) • 2 rozmiary: do stóp (25 x 25 cm) i do rąk (11 x 11 cm) 
• gr. od 0,5 do 1 cm.</t>
  </si>
  <si>
    <t>To sympatyczne misie, które można przytulać, dotykać i jednocześnie wykorzystywać do różnorakich zabaw sensorycznych, stymulujących zmysł dotyku. Znajdujące się we wnętrzu przytulanek różnorodne wypełnienia (kamyki, ziarna grochu, ryżu itp.) dostarczą dziecku wielu dotykowych stymulacji. Dołączone do zestawu elementy w postaci 2 kompletów woreczków i szaliczków pozwolą nam na wzbogacenie stymulacji sensorycznej różnymi zabawami, w oparciu o porównywanie, wyszukiwanie, zestawianie czy odgadywanie. 
• 5 misiów o wys. 18 cm różniących się między sobą rodzajem wypełnienia 
• 5 brązowych woreczków o dł. boku 8 cm, każdy z wypełnieniem odpowiadającym jednemu z misiów 
• 5 woreczków w różnych kolorach o dł. boku 8 cm, każdy odpowiadający kolorowi szaliczka jednego z misiów 
• 5 kolorowych szaliczków (do zawiązywania na szyi misia, kolory woreczków odpowiadają kolorom szaliczków)</t>
  </si>
  <si>
    <t>Kwadraty z różnymi wypełnieniami, z pokryciem z tkaniny bawełnianej, podszyte antypoślizgową gumą. Zabawy i ćwiczenia z kwadratami usprawniają motorykę i rozwijają zmysł dotyku. Kwadraty można dotykać, a także chodzić po nich.
 • wym. elem. 40 x 40 cm • 6 szt. • wypełnienia i pokrycia: miękkie piłeczki, długie futerko, krótkie futerko, groch, folia, chropowata guma</t>
  </si>
  <si>
    <t>Kwadraty z różnymi wypełnieniami, z pokryciem z tkaniny bawełnianej, podszyte antypoślizgową gumą. Zabawy i ćwiczenia z kwadratami usprawniają motorykę i rozwijają zmysł dotyku. Kwadraty można dotykać, a także chodzić po nich.
 • wym. elem. 40 x 40 cm • 3 szt. 
• wypełnienia i pokrycia: piłeczki ping pongowe, skaden, trawa</t>
  </si>
  <si>
    <t>Miękka poduszka pasująca wymiarem do spodka Mini top (601031, sprzedawany osobno), sprawi, że leżące w nim dziecko poczuje się komfortowo i bezpiecznie. Wykonana z pikowanej tkaniny, z antypoślizgowymi punktami na odwrocie. 
• śr. 64 cm</t>
  </si>
  <si>
    <t>Ilość</t>
  </si>
  <si>
    <t>Cena
brutto</t>
  </si>
  <si>
    <t>Wartość
brutto</t>
  </si>
  <si>
    <t>Pomoce dydaktyczne dedykowane dla dzieci wymagających szczególnej opieki</t>
  </si>
  <si>
    <t>Miękka poducha z pokrowcem z tkaniny (85% bawelna i 15 % poliester). Kontrastowe kolory przyciągają wzrok najmłodszych. 
• śr. całkowita 150 cm • wys. maks. ok. 20 cm.</t>
  </si>
  <si>
    <t>Sensoryczna mata, która przeniesie malucha w świat bezkresnego oceanu. Czekają tu na niego rybki i inne morskie stworzenia. Wykonana z pianki, pokrytej trudnopalną tkaniną. Dodatkowe, sensoryczne elementy (miękkie i szeleszczące) pokryte tkaniną bawełnianą. W muszli ukryta jest piszczałka. Na siatkę doszyty jest biały tiul. Na macie znajdują się lusterka wykonane z tworzywa sztucznego.
• śr. lusterek 14 cm • śr. siatki 82 cm • śr. 140 cm • gr. 2 cm</t>
  </si>
  <si>
    <t xml:space="preserve">Miła i miękka przytulanka zainteresuje malucha i rozwinie sprawność jego rąk. Szmatka wypełniona jest szeleszczącą folią, której delikatny dźwięk przykuwa uwagę najmłodszych, zaś supełki oraz liczne kolorowe tasiemki prowokują malucha do chwytania. Dziecko dotykając szmatki poznaje różne tekstury. 
• wym. 14 x 14 cm
</t>
  </si>
  <si>
    <t>Mini top został opracowany, by doskonalić motorykę najmłodszych dzieci. Zachęca maluchy do skakania, huśtania się, obracania i uczy zachowania równowagi. Odpowiednie ukształtowanie dna zapewnia maluchowi bezpieczeństwo. Podczas obracania się Mini top stopniowo zwalnia i zapobiega przewracaniu się. Obrzeże zostało zaprojektowane w taki sposób, by palce oraz głowa nie były narażone na przygniecenie w trakcie zabawy. 
• maksymalne obciążenie 50 kg
• śr. 68 cm • wys. 26,5 cm</t>
  </si>
  <si>
    <t>019001</t>
  </si>
  <si>
    <t>019002</t>
  </si>
  <si>
    <t>019003</t>
  </si>
  <si>
    <t>019004</t>
  </si>
  <si>
    <t>019005</t>
  </si>
  <si>
    <t>019006</t>
  </si>
  <si>
    <t>019008</t>
  </si>
  <si>
    <t>101724</t>
  </si>
  <si>
    <t>Mata z lusterkami - tkanina trudnopalna</t>
  </si>
  <si>
    <t>Mata z pianki o gr. 2 cm obszyta tkaniną trudnopalną. Mata będzie idealna dla najmłodszych dzieci, bo stymuluje także zmysł wzroku dzięki 4 wszytym lusterkom wynonanym z plexi. Duże lusterko o śr. 30 cm (24,5 cm widoczne spod tkaniny) i 3 mniejsze lusterka o śr. 17 cm (13,5 cm widoczne spod tkaniny).</t>
  </si>
  <si>
    <t>101652</t>
  </si>
  <si>
    <t>Mata sensoryczna Motyl</t>
  </si>
  <si>
    <t>Mata w kształcie ogromnego motyla, wykonana z pianki, pokrytej trudnopalną tkaniną. Na skrzydłach znajdują się 4 lusterka wykonane z tworzywa sztucznego.
 • śr. lusterek 14 cm • wym. 230 x 159 cm • gr. 2 cm</t>
  </si>
  <si>
    <t>Miękkie, bezpieczne kąciki zabaw to idealne miejsce do spędzania wolnego czasu. Radosna kolorystyka i ciekawe aplikacje sprawią, że kącik stanie się ulubionym miejscem zabaw wszystkich maluchów.\nBaldachimy do kącików narożnych wykonane z tkaniny bawełnianej, do zamocowania na ścianie - na każdym rogu umieszczono kółka z tkaniny kaletniczej, za pomocą których baldachim mocuje się do ściany (brak dodatkowych elementów mocujących w zestawie). Wskazana wysokość mocowania baldachimu to 170 cm. • dł. boku 200 cm • 2 rybki/pszczółki o wym. 10 x 15 cm na sznurkach o dł. 16 cm</t>
  </si>
  <si>
    <t>Baldachim do kącika Morze</t>
  </si>
  <si>
    <t>Materac narożny do kącika z baldachimem Morze</t>
  </si>
  <si>
    <t>Miękkie, bezpieczne kąciki zabaw to idealne miejsce do spędzania wolnego czasu. Radosna kolorystyka i ciekawe aplikacje sprawią, że kącik stanie się ulubionym miejscem zabaw wszystkich maluchów. Materace zostały wykonane z wytrzymałej pianki, pokrytej trwałą tkaniną PCV, łatwą do utrzymania w czystości. Sensoryczne aplikacje uatrakcyjnią zabawę i pomogą dzieciom rozwijać percepcję dotykową. Wszystkie dodatkowe elementy są pokryte tkaniną bawełnianą. • wym. 135 x 135 x 50 cm • wys. materaca 15 cm • kółko wykonane z futerka o śr. 25 cm • cała ośmiornica odpinana na rzep • głowa o wym. 57 x 34 cm i 4 odnóża o dł. 55 cm (wypełnienia: 1. styropian, 2. wata i folia w końcówce, 3. wata, na powierzchni różnego rodzaju zapięcia, 4. styropian i groch w końcówce)</t>
  </si>
  <si>
    <t>Kącik zabaw składa się z niskiej szafki z lustrem, w którym dziecko może obserwować swoje odbicie lub otoczenie oraz miękkich materacy, na których może się bawić. Wykonany z płyty laminowanej o gr. 18 mm, w tonacji klonu, piankowe materace pokryte trwałą tkaniną PCV, łatwą do utrzymania w czystości. • wym. szafki. 116,6 x 41,5 x 49,4 cm • wym. zielonego materaca z pluszowym kółkiem 78 x 78 x 8 cm • wym. dużych szarych materacy 78 x 36 x 14 cm  • wym. szarego materaca wewnątrz szafki 41 x 36 x 11 cm</t>
  </si>
  <si>
    <t>Quadro - kącik zabaw z lustrem</t>
  </si>
  <si>
    <t>092197</t>
  </si>
  <si>
    <t>Kostka do ćwiczeń manipulacyjnych, złożona z 2 części: sześcianu z ksylofonem, zegarem, przesuwankami i liczydłem oraz labiryntu z koralikami. • wym. sześcianu 21,5 x 21,5 cm • wys. całkowita 34 cm</t>
  </si>
  <si>
    <t>Sześcian z labiryntem XX*</t>
  </si>
  <si>
    <t>Młodsze dzieci mają czasem problemy z łapaniem piłki, gry zręcznościowe z jej udziałem mogą sprawiać im trudność. Dzięki lekkiej ażurowej piłce, którą łatwo chwytać mogą oswoić się z jej kształtem, a piękne kolory dodatkowo zachęcą do zabawy. • śr. 18 cm</t>
  </si>
  <si>
    <t>Piłka ażurowa</t>
  </si>
  <si>
    <t>Piłka z dzwoneczkiem ukryta w gąszczu piankowych obręczy zachęci dzieci do zabawy i raczkowania. • śr. 11 cm</t>
  </si>
  <si>
    <t>Piłka ażurowa z dzwoneczkiem</t>
  </si>
  <si>
    <t>Do masażu, rehabilitacji, terapii rąk i stóp. Poprzez liczne wypustki doskonale stymulują mięśnie, pobudzają strefy refleksogenne oraz poprawiają krążenie krwi. Miękkie i delikatne w dotyku, łatwe do uchwycenia. • 1 szt.
\n• śr. 20 cm</t>
  </si>
  <si>
    <t>Piłka jeżyk 20 cm - turkusowa</t>
  </si>
  <si>
    <t>ZL590079</t>
  </si>
  <si>
    <t>Namiot doskonale spełni rolę mini sali doświadczania świata czy pomieszczenia, w którym dziecko może się zrelaksować i odizolować od zgiełku na sali. Stwarza poczucie bezpieczeństwa, pozwala na koncentrację, wyciszenie, ale zarazem nie odcina zupełnie dzięki półtransparentnemu pokryciu. Doskonały do ćwiczeń uwagi wzrokowej. Po zainstalowaniu różnych urządzeń emitujących m.in. muzykę lub światło (światłowody, plazmowa kula itp.) tworzy pomieszczenie sprzyjające stymulacji i aktywizacji zmysłów. Można wykorzystać go do zajęć z dziećmi z niepełnosprawnością intelektualną, autystycznymi. Daje możliwość kontaktu z terapeutą poprzez okienka, wejście oraz zdejmowany dach. 
Namiot łatwo rozstawić, a w razie potrzeby można go szybko złożyć i przechować poza salą. • dł. boku 110 cm • wym. okna 40 x 40 cm • wym. drzwi 60 x 60 cm  • max. obciążenie 50 kg</t>
  </si>
  <si>
    <t>Biały namiot</t>
  </si>
  <si>
    <t>Magiczny sześcian to lampa, która z powodzeniem będzie służyć nie tylko do rozjaśnienia pomieszczenia, ale także jako źródło dźwięku. Wbudowany głośnik Bluetooth pozwoli na odsłuchanie muzyki lub innych dowolnych dźwięków z urządzeń bezprzewodowych wykorzystujących tę technologię, takich jak: smartfon, tablet, laptop, komputer. Sześcian będzie idealnym uzupełnieniem kącików relaksacyjnych czy pomieszczeń sprzyjających stymulacji i aktywizacji zmysłów. Zmieniające się kolory przykuwają uwagę dziecka i wprowadzają tajemniczy nastrój. Mogą stanowić element światła i dźwięku w białym domku lub kryjówkach czy szafkach.
Jasność i kolor światła (8 kolorów) oraz głośność można zmieniać dzięki pilotowi na podczerwień. Do głośnika dołączono także zasilacz (czas działania naładowanego urządzenia: 8-12 godzin). • dł. boku 15 cm • dł. kabla zasilającego 1,7 m</t>
  </si>
  <si>
    <t>Magiczny sześcian</t>
  </si>
  <si>
    <t>Poniżej prezentujemy wykaz produktów dedykowanych dla dzieci wymagających szczególnej opieki.
W drugim arkuszu tego pliku o nazwie "wybrane produkty - podsumowanie" znajduje się zestawienie przedstawionych produktów. 
W przypadku chęci zmiany ilości danego produktu bądź rezygnacji, w kolumnie C - Ilość  prosimy wpisać odpowiednią liczbę. 
W arkuszu "wybrane produkty - podsumowanie" automatycznie zostanie zmieniona ilość, przedstawiając podsumowanie jedynie tych produktów, które są ujęte w arkuszu "wykaz produktów".</t>
  </si>
  <si>
    <t>Wybrane produkty</t>
  </si>
  <si>
    <t>Wartość całkowita 
wybranych produktów: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</si>
</sst>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ont>
    <font>
      <b/>
      <sz val="11"/>
      <color indexed="8"/>
      <name val="Calibri"/>
      <family val="2"/>
      <charset val="238"/>
    </font>
    <font>
      <sz val="11"/>
      <color indexed="8"/>
      <name val="Calibri"/>
      <family val="2"/>
      <charset val="238"/>
    </font>
    <font>
      <b/>
      <sz val="14"/>
      <color indexed="8"/>
      <name val="Calibri"/>
      <family val="2"/>
      <charset val="238"/>
    </font>
    <font>
      <sz val="11"/>
      <color indexed="8"/>
      <name val="Calibri"/>
      <family val="2"/>
      <charset val="238"/>
    </font>
    <font>
      <b/>
      <sz val="20"/>
      <name val="Calibri"/>
      <family val="2"/>
      <charset val="238"/>
      <scheme val="minor"/>
    </font>
    <font>
      <b/>
      <sz val="11"/>
      <color indexed="8"/>
      <name val="Calibri"/>
      <family val="2"/>
      <charset val="238"/>
      <scheme val="minor"/>
    </font>
    <font>
      <b/>
      <sz val="1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8" tint="0.39997558519241921"/>
        <bgColor indexed="8"/>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Fill="0" applyProtection="0"/>
  </cellStyleXfs>
  <cellXfs count="34">
    <xf numFmtId="0" fontId="0" fillId="0" borderId="0" xfId="0" applyFill="1" applyProtection="1"/>
    <xf numFmtId="0" fontId="0" fillId="0" borderId="0" xfId="0" applyFill="1" applyAlignment="1" applyProtection="1">
      <alignment horizontal="center" vertical="center"/>
    </xf>
    <xf numFmtId="0" fontId="0" fillId="0" borderId="0" xfId="0" applyFill="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0" fillId="0" borderId="1" xfId="0" applyNumberForma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xf>
    <xf numFmtId="49" fontId="0" fillId="0" borderId="0" xfId="0" applyNumberFormat="1" applyFill="1" applyAlignment="1" applyProtection="1">
      <alignment horizontal="center" vertical="center" wrapText="1"/>
    </xf>
    <xf numFmtId="4" fontId="5" fillId="0" borderId="1" xfId="0" applyNumberFormat="1"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xf>
    <xf numFmtId="0" fontId="8" fillId="3" borderId="1" xfId="0" applyFont="1" applyFill="1" applyBorder="1" applyAlignment="1">
      <alignment horizontal="center" vertical="center" wrapText="1"/>
    </xf>
    <xf numFmtId="0" fontId="8" fillId="0" borderId="1" xfId="0" applyFont="1" applyBorder="1" applyAlignment="1"/>
    <xf numFmtId="0" fontId="0" fillId="0" borderId="0" xfId="0" applyAlignment="1">
      <alignment vertical="top"/>
    </xf>
    <xf numFmtId="0" fontId="0" fillId="0" borderId="1" xfId="0" applyFill="1" applyBorder="1" applyProtection="1"/>
    <xf numFmtId="0" fontId="2" fillId="0" borderId="1" xfId="0" applyFont="1" applyBorder="1" applyAlignment="1">
      <alignment vertical="center"/>
    </xf>
    <xf numFmtId="0" fontId="6" fillId="2" borderId="1" xfId="0" applyFont="1" applyFill="1" applyBorder="1" applyAlignment="1" applyProtection="1">
      <alignment horizontal="left" vertical="top"/>
    </xf>
    <xf numFmtId="0" fontId="8" fillId="0" borderId="1" xfId="0" applyFont="1" applyBorder="1" applyAlignment="1">
      <alignment horizontal="left" vertical="top"/>
    </xf>
    <xf numFmtId="0" fontId="0" fillId="0" borderId="1" xfId="0" applyFill="1" applyBorder="1" applyAlignment="1" applyProtection="1">
      <alignment horizontal="left" vertical="top"/>
    </xf>
    <xf numFmtId="0" fontId="0" fillId="0" borderId="0" xfId="0" applyFill="1" applyAlignment="1" applyProtection="1">
      <alignment horizontal="left" vertical="top"/>
    </xf>
    <xf numFmtId="0" fontId="3" fillId="3" borderId="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7" fillId="3" borderId="1" xfId="0" applyFont="1" applyFill="1" applyBorder="1" applyAlignment="1">
      <alignment horizontal="center" vertical="center"/>
    </xf>
    <xf numFmtId="2" fontId="6" fillId="2" borderId="1" xfId="0" applyNumberFormat="1" applyFont="1" applyFill="1" applyBorder="1" applyAlignment="1" applyProtection="1">
      <alignment horizontal="center" vertical="center" wrapText="1"/>
    </xf>
    <xf numFmtId="2" fontId="7" fillId="3" borderId="1" xfId="0" applyNumberFormat="1" applyFont="1" applyFill="1" applyBorder="1" applyAlignment="1">
      <alignment horizontal="center" vertical="center" wrapText="1"/>
    </xf>
    <xf numFmtId="2" fontId="8" fillId="0" borderId="1" xfId="0" applyNumberFormat="1" applyFont="1" applyBorder="1" applyAlignment="1"/>
    <xf numFmtId="2" fontId="0" fillId="0" borderId="1" xfId="0" applyNumberFormat="1" applyFill="1" applyBorder="1" applyProtection="1"/>
    <xf numFmtId="2" fontId="0" fillId="0" borderId="0" xfId="0" applyNumberFormat="1" applyFill="1" applyProtection="1"/>
  </cellXfs>
  <cellStyles count="1">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editAs="oneCell">
    <xdr:from>
      <xdr:col>6</xdr:col>
      <xdr:colOff>160020</xdr:colOff>
      <xdr:row>14</xdr:row>
      <xdr:rowOff>121920</xdr:rowOff>
    </xdr:from>
    <xdr:to>
      <xdr:col>6</xdr:col>
      <xdr:colOff>1135380</xdr:colOff>
      <xdr:row>14</xdr:row>
      <xdr:rowOff>1066800</xdr:rowOff>
    </xdr:to>
    <xdr:pic>
      <xdr:nvPicPr>
        <xdr:cNvPr id="1362" name="Obraz 1">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 y="1887474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15</xdr:row>
      <xdr:rowOff>121920</xdr:rowOff>
    </xdr:from>
    <xdr:to>
      <xdr:col>6</xdr:col>
      <xdr:colOff>1135380</xdr:colOff>
      <xdr:row>15</xdr:row>
      <xdr:rowOff>1066800</xdr:rowOff>
    </xdr:to>
    <xdr:pic>
      <xdr:nvPicPr>
        <xdr:cNvPr id="1363" name="Obraz 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1040" y="2013966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16</xdr:row>
      <xdr:rowOff>121920</xdr:rowOff>
    </xdr:from>
    <xdr:to>
      <xdr:col>6</xdr:col>
      <xdr:colOff>1135380</xdr:colOff>
      <xdr:row>16</xdr:row>
      <xdr:rowOff>1059180</xdr:rowOff>
    </xdr:to>
    <xdr:pic>
      <xdr:nvPicPr>
        <xdr:cNvPr id="1364" name="Obraz 3">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1040" y="21869400"/>
          <a:ext cx="9753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17</xdr:row>
      <xdr:rowOff>121920</xdr:rowOff>
    </xdr:from>
    <xdr:to>
      <xdr:col>6</xdr:col>
      <xdr:colOff>1135380</xdr:colOff>
      <xdr:row>17</xdr:row>
      <xdr:rowOff>1066800</xdr:rowOff>
    </xdr:to>
    <xdr:pic>
      <xdr:nvPicPr>
        <xdr:cNvPr id="1365" name="Obraz 4">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21040" y="2351532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18</xdr:row>
      <xdr:rowOff>106680</xdr:rowOff>
    </xdr:from>
    <xdr:to>
      <xdr:col>6</xdr:col>
      <xdr:colOff>1135380</xdr:colOff>
      <xdr:row>18</xdr:row>
      <xdr:rowOff>929640</xdr:rowOff>
    </xdr:to>
    <xdr:pic>
      <xdr:nvPicPr>
        <xdr:cNvPr id="1366" name="Obraz 5">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321040" y="25123140"/>
          <a:ext cx="9753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19</xdr:row>
      <xdr:rowOff>121920</xdr:rowOff>
    </xdr:from>
    <xdr:to>
      <xdr:col>6</xdr:col>
      <xdr:colOff>1135380</xdr:colOff>
      <xdr:row>19</xdr:row>
      <xdr:rowOff>1028700</xdr:rowOff>
    </xdr:to>
    <xdr:pic>
      <xdr:nvPicPr>
        <xdr:cNvPr id="1367" name="Obraz 6">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321040" y="26967180"/>
          <a:ext cx="97536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xdr:row>
      <xdr:rowOff>121920</xdr:rowOff>
    </xdr:from>
    <xdr:to>
      <xdr:col>6</xdr:col>
      <xdr:colOff>1135380</xdr:colOff>
      <xdr:row>3</xdr:row>
      <xdr:rowOff>1066800</xdr:rowOff>
    </xdr:to>
    <xdr:pic>
      <xdr:nvPicPr>
        <xdr:cNvPr id="1368" name="Obraz 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321040" y="214122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20</xdr:row>
      <xdr:rowOff>106680</xdr:rowOff>
    </xdr:from>
    <xdr:to>
      <xdr:col>6</xdr:col>
      <xdr:colOff>1135380</xdr:colOff>
      <xdr:row>20</xdr:row>
      <xdr:rowOff>914400</xdr:rowOff>
    </xdr:to>
    <xdr:pic>
      <xdr:nvPicPr>
        <xdr:cNvPr id="1369" name="Obraz 8">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21040" y="28414980"/>
          <a:ext cx="9753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21</xdr:row>
      <xdr:rowOff>121920</xdr:rowOff>
    </xdr:from>
    <xdr:to>
      <xdr:col>6</xdr:col>
      <xdr:colOff>1135380</xdr:colOff>
      <xdr:row>21</xdr:row>
      <xdr:rowOff>1028700</xdr:rowOff>
    </xdr:to>
    <xdr:pic>
      <xdr:nvPicPr>
        <xdr:cNvPr id="1370" name="Obraz 9">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321040" y="29893260"/>
          <a:ext cx="97536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22</xdr:row>
      <xdr:rowOff>129540</xdr:rowOff>
    </xdr:from>
    <xdr:to>
      <xdr:col>6</xdr:col>
      <xdr:colOff>1135380</xdr:colOff>
      <xdr:row>22</xdr:row>
      <xdr:rowOff>1074420</xdr:rowOff>
    </xdr:to>
    <xdr:pic>
      <xdr:nvPicPr>
        <xdr:cNvPr id="1371" name="Obraz 10">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321040" y="3172968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23</xdr:row>
      <xdr:rowOff>121920</xdr:rowOff>
    </xdr:from>
    <xdr:to>
      <xdr:col>6</xdr:col>
      <xdr:colOff>1135380</xdr:colOff>
      <xdr:row>23</xdr:row>
      <xdr:rowOff>1066800</xdr:rowOff>
    </xdr:to>
    <xdr:pic>
      <xdr:nvPicPr>
        <xdr:cNvPr id="1372" name="Obraz 11">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321040" y="3351276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24</xdr:row>
      <xdr:rowOff>121920</xdr:rowOff>
    </xdr:from>
    <xdr:to>
      <xdr:col>6</xdr:col>
      <xdr:colOff>1135380</xdr:colOff>
      <xdr:row>24</xdr:row>
      <xdr:rowOff>1066800</xdr:rowOff>
    </xdr:to>
    <xdr:pic>
      <xdr:nvPicPr>
        <xdr:cNvPr id="1373" name="Obraz 1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321040" y="3486912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26</xdr:row>
      <xdr:rowOff>121920</xdr:rowOff>
    </xdr:from>
    <xdr:to>
      <xdr:col>6</xdr:col>
      <xdr:colOff>1135380</xdr:colOff>
      <xdr:row>26</xdr:row>
      <xdr:rowOff>1066800</xdr:rowOff>
    </xdr:to>
    <xdr:pic>
      <xdr:nvPicPr>
        <xdr:cNvPr id="1374" name="Obraz 13">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321040" y="3751326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27</xdr:row>
      <xdr:rowOff>129540</xdr:rowOff>
    </xdr:from>
    <xdr:to>
      <xdr:col>6</xdr:col>
      <xdr:colOff>1135380</xdr:colOff>
      <xdr:row>27</xdr:row>
      <xdr:rowOff>1066800</xdr:rowOff>
    </xdr:to>
    <xdr:pic>
      <xdr:nvPicPr>
        <xdr:cNvPr id="1375" name="Obraz 14">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321040" y="38785800"/>
          <a:ext cx="9753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6</xdr:row>
      <xdr:rowOff>106680</xdr:rowOff>
    </xdr:from>
    <xdr:to>
      <xdr:col>6</xdr:col>
      <xdr:colOff>1135380</xdr:colOff>
      <xdr:row>6</xdr:row>
      <xdr:rowOff>883920</xdr:rowOff>
    </xdr:to>
    <xdr:pic>
      <xdr:nvPicPr>
        <xdr:cNvPr id="1376" name="Obraz 15">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8321040" y="5920740"/>
          <a:ext cx="97536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7</xdr:row>
      <xdr:rowOff>121920</xdr:rowOff>
    </xdr:from>
    <xdr:to>
      <xdr:col>6</xdr:col>
      <xdr:colOff>1135380</xdr:colOff>
      <xdr:row>7</xdr:row>
      <xdr:rowOff>1066800</xdr:rowOff>
    </xdr:to>
    <xdr:pic>
      <xdr:nvPicPr>
        <xdr:cNvPr id="1377" name="Obraz 16">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321040" y="703326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28</xdr:row>
      <xdr:rowOff>106680</xdr:rowOff>
    </xdr:from>
    <xdr:to>
      <xdr:col>6</xdr:col>
      <xdr:colOff>1135380</xdr:colOff>
      <xdr:row>28</xdr:row>
      <xdr:rowOff>899160</xdr:rowOff>
    </xdr:to>
    <xdr:pic>
      <xdr:nvPicPr>
        <xdr:cNvPr id="1378" name="Obraz 1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321040" y="41696640"/>
          <a:ext cx="9753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4</xdr:row>
      <xdr:rowOff>121920</xdr:rowOff>
    </xdr:from>
    <xdr:to>
      <xdr:col>6</xdr:col>
      <xdr:colOff>1135380</xdr:colOff>
      <xdr:row>4</xdr:row>
      <xdr:rowOff>1066800</xdr:rowOff>
    </xdr:to>
    <xdr:pic>
      <xdr:nvPicPr>
        <xdr:cNvPr id="1379" name="Obraz 18">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321040" y="340614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29</xdr:row>
      <xdr:rowOff>121920</xdr:rowOff>
    </xdr:from>
    <xdr:to>
      <xdr:col>6</xdr:col>
      <xdr:colOff>1135380</xdr:colOff>
      <xdr:row>29</xdr:row>
      <xdr:rowOff>1066800</xdr:rowOff>
    </xdr:to>
    <xdr:pic>
      <xdr:nvPicPr>
        <xdr:cNvPr id="1380" name="Obraz 19">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8321040" y="4299204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30</xdr:row>
      <xdr:rowOff>106680</xdr:rowOff>
    </xdr:from>
    <xdr:to>
      <xdr:col>6</xdr:col>
      <xdr:colOff>1135380</xdr:colOff>
      <xdr:row>30</xdr:row>
      <xdr:rowOff>944880</xdr:rowOff>
    </xdr:to>
    <xdr:pic>
      <xdr:nvPicPr>
        <xdr:cNvPr id="1381" name="Obraz 20">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321040" y="44241720"/>
          <a:ext cx="97536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31</xdr:row>
      <xdr:rowOff>129540</xdr:rowOff>
    </xdr:from>
    <xdr:to>
      <xdr:col>6</xdr:col>
      <xdr:colOff>1135380</xdr:colOff>
      <xdr:row>31</xdr:row>
      <xdr:rowOff>1074420</xdr:rowOff>
    </xdr:to>
    <xdr:pic>
      <xdr:nvPicPr>
        <xdr:cNvPr id="1382" name="Obraz 21">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321040" y="4682490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38</xdr:row>
      <xdr:rowOff>121920</xdr:rowOff>
    </xdr:from>
    <xdr:to>
      <xdr:col>6</xdr:col>
      <xdr:colOff>1135380</xdr:colOff>
      <xdr:row>38</xdr:row>
      <xdr:rowOff>1066800</xdr:rowOff>
    </xdr:to>
    <xdr:pic>
      <xdr:nvPicPr>
        <xdr:cNvPr id="1383" name="Obraz 2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8321040" y="5631180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39</xdr:row>
      <xdr:rowOff>121920</xdr:rowOff>
    </xdr:from>
    <xdr:to>
      <xdr:col>6</xdr:col>
      <xdr:colOff>1135380</xdr:colOff>
      <xdr:row>39</xdr:row>
      <xdr:rowOff>1066800</xdr:rowOff>
    </xdr:to>
    <xdr:pic>
      <xdr:nvPicPr>
        <xdr:cNvPr id="1384" name="Obraz 23">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8321040" y="5807202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25</xdr:row>
      <xdr:rowOff>121920</xdr:rowOff>
    </xdr:from>
    <xdr:to>
      <xdr:col>6</xdr:col>
      <xdr:colOff>1135380</xdr:colOff>
      <xdr:row>25</xdr:row>
      <xdr:rowOff>1066800</xdr:rowOff>
    </xdr:to>
    <xdr:pic>
      <xdr:nvPicPr>
        <xdr:cNvPr id="1385" name="Obraz 24">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8321040" y="3624834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32</xdr:row>
      <xdr:rowOff>121920</xdr:rowOff>
    </xdr:from>
    <xdr:to>
      <xdr:col>6</xdr:col>
      <xdr:colOff>1135380</xdr:colOff>
      <xdr:row>32</xdr:row>
      <xdr:rowOff>1066800</xdr:rowOff>
    </xdr:to>
    <xdr:pic>
      <xdr:nvPicPr>
        <xdr:cNvPr id="1386" name="Obraz 25">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8321040" y="4872228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160020</xdr:colOff>
      <xdr:row>33</xdr:row>
      <xdr:rowOff>121920</xdr:rowOff>
    </xdr:from>
    <xdr:to>
      <xdr:col>6</xdr:col>
      <xdr:colOff>1135380</xdr:colOff>
      <xdr:row>33</xdr:row>
      <xdr:rowOff>1066800</xdr:rowOff>
    </xdr:to>
    <xdr:pic>
      <xdr:nvPicPr>
        <xdr:cNvPr id="1387" name="Obraz 26">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8321040" y="49987200"/>
          <a:ext cx="9753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99060</xdr:colOff>
      <xdr:row>5</xdr:row>
      <xdr:rowOff>91440</xdr:rowOff>
    </xdr:from>
    <xdr:to>
      <xdr:col>6</xdr:col>
      <xdr:colOff>1188720</xdr:colOff>
      <xdr:row>5</xdr:row>
      <xdr:rowOff>1150620</xdr:rowOff>
    </xdr:to>
    <xdr:pic>
      <xdr:nvPicPr>
        <xdr:cNvPr id="1388" name="Obraz 1">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8260080" y="4640580"/>
          <a:ext cx="108966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137160</xdr:colOff>
      <xdr:row>8</xdr:row>
      <xdr:rowOff>60960</xdr:rowOff>
    </xdr:from>
    <xdr:to>
      <xdr:col>6</xdr:col>
      <xdr:colOff>1226820</xdr:colOff>
      <xdr:row>8</xdr:row>
      <xdr:rowOff>1127760</xdr:rowOff>
    </xdr:to>
    <xdr:pic>
      <xdr:nvPicPr>
        <xdr:cNvPr id="1389" name="Obraz 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8298180" y="8237220"/>
          <a:ext cx="108966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99060</xdr:colOff>
      <xdr:row>9</xdr:row>
      <xdr:rowOff>83820</xdr:rowOff>
    </xdr:from>
    <xdr:to>
      <xdr:col>6</xdr:col>
      <xdr:colOff>1272540</xdr:colOff>
      <xdr:row>9</xdr:row>
      <xdr:rowOff>1082040</xdr:rowOff>
    </xdr:to>
    <xdr:pic>
      <xdr:nvPicPr>
        <xdr:cNvPr id="1390" name="Obraz 3">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8260080" y="9525000"/>
          <a:ext cx="117348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137160</xdr:colOff>
      <xdr:row>10</xdr:row>
      <xdr:rowOff>60960</xdr:rowOff>
    </xdr:from>
    <xdr:to>
      <xdr:col>6</xdr:col>
      <xdr:colOff>1310640</xdr:colOff>
      <xdr:row>10</xdr:row>
      <xdr:rowOff>1203960</xdr:rowOff>
    </xdr:to>
    <xdr:pic>
      <xdr:nvPicPr>
        <xdr:cNvPr id="1391" name="Obraz 4">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8298180" y="1133094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114300</xdr:colOff>
      <xdr:row>11</xdr:row>
      <xdr:rowOff>99060</xdr:rowOff>
    </xdr:from>
    <xdr:to>
      <xdr:col>6</xdr:col>
      <xdr:colOff>1287780</xdr:colOff>
      <xdr:row>11</xdr:row>
      <xdr:rowOff>1242060</xdr:rowOff>
    </xdr:to>
    <xdr:pic>
      <xdr:nvPicPr>
        <xdr:cNvPr id="1392" name="Obraz 5">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8275320" y="1300734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167640</xdr:colOff>
      <xdr:row>34</xdr:row>
      <xdr:rowOff>114300</xdr:rowOff>
    </xdr:from>
    <xdr:to>
      <xdr:col>6</xdr:col>
      <xdr:colOff>1158240</xdr:colOff>
      <xdr:row>34</xdr:row>
      <xdr:rowOff>1074420</xdr:rowOff>
    </xdr:to>
    <xdr:pic>
      <xdr:nvPicPr>
        <xdr:cNvPr id="1393" name="Obraz 6">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8328660" y="51244500"/>
          <a:ext cx="99060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175260</xdr:colOff>
      <xdr:row>35</xdr:row>
      <xdr:rowOff>144780</xdr:rowOff>
    </xdr:from>
    <xdr:to>
      <xdr:col>6</xdr:col>
      <xdr:colOff>1196340</xdr:colOff>
      <xdr:row>35</xdr:row>
      <xdr:rowOff>1135380</xdr:rowOff>
    </xdr:to>
    <xdr:pic>
      <xdr:nvPicPr>
        <xdr:cNvPr id="1394" name="Obraz 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8336280" y="52539900"/>
          <a:ext cx="10210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167640</xdr:colOff>
      <xdr:row>36</xdr:row>
      <xdr:rowOff>121920</xdr:rowOff>
    </xdr:from>
    <xdr:to>
      <xdr:col>6</xdr:col>
      <xdr:colOff>1173480</xdr:colOff>
      <xdr:row>36</xdr:row>
      <xdr:rowOff>1104900</xdr:rowOff>
    </xdr:to>
    <xdr:pic>
      <xdr:nvPicPr>
        <xdr:cNvPr id="1395" name="Obraz 8">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8328660" y="53781960"/>
          <a:ext cx="100584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37</xdr:row>
      <xdr:rowOff>60960</xdr:rowOff>
    </xdr:from>
    <xdr:to>
      <xdr:col>6</xdr:col>
      <xdr:colOff>1242060</xdr:colOff>
      <xdr:row>37</xdr:row>
      <xdr:rowOff>1203960</xdr:rowOff>
    </xdr:to>
    <xdr:pic>
      <xdr:nvPicPr>
        <xdr:cNvPr id="1396" name="Obraz 9">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8229600" y="5498592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99060</xdr:colOff>
      <xdr:row>12</xdr:row>
      <xdr:rowOff>129540</xdr:rowOff>
    </xdr:from>
    <xdr:to>
      <xdr:col>6</xdr:col>
      <xdr:colOff>1272540</xdr:colOff>
      <xdr:row>12</xdr:row>
      <xdr:rowOff>1059180</xdr:rowOff>
    </xdr:to>
    <xdr:pic>
      <xdr:nvPicPr>
        <xdr:cNvPr id="1397" name="Obraz 1">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8260080" y="14676120"/>
          <a:ext cx="117348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xdr:colOff>
      <xdr:row>13</xdr:row>
      <xdr:rowOff>22860</xdr:rowOff>
    </xdr:from>
    <xdr:to>
      <xdr:col>6</xdr:col>
      <xdr:colOff>1249680</xdr:colOff>
      <xdr:row>13</xdr:row>
      <xdr:rowOff>1036320</xdr:rowOff>
    </xdr:to>
    <xdr:pic>
      <xdr:nvPicPr>
        <xdr:cNvPr id="1398" name="Obraz 2">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8237220" y="16581120"/>
          <a:ext cx="117348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3" sqref="A3"/>
    </sheetView>
  </sheetViews>
  <sheetFormatPr defaultColWidth="9.140625" defaultRowHeight="15" x14ac:dyDescent="0.25"/>
  <cols>
    <col min="1" max="1" width="8" style="11" customWidth="1"/>
    <col min="2" max="2" width="18.85546875" style="2" customWidth="1"/>
    <col min="3" max="3" width="5" style="1" bestFit="1" customWidth="1"/>
    <col min="4" max="4" width="6.5703125" style="1" bestFit="1" customWidth="1"/>
    <col min="5" max="5" width="8.42578125" style="1" bestFit="1" customWidth="1"/>
    <col min="6" max="6" width="72.140625" style="2" customWidth="1"/>
    <col min="7" max="7" width="20" style="1" customWidth="1"/>
    <col min="8" max="8" width="0" style="1" hidden="1" customWidth="1"/>
    <col min="9" max="16384" width="9.140625" style="1"/>
  </cols>
  <sheetData>
    <row r="1" spans="1:8" ht="33" customHeight="1" x14ac:dyDescent="0.25">
      <c r="A1" s="24" t="s">
        <v>55</v>
      </c>
      <c r="B1" s="24"/>
      <c r="C1" s="24"/>
      <c r="D1" s="24"/>
      <c r="E1" s="24"/>
      <c r="F1" s="24"/>
      <c r="G1" s="24"/>
    </row>
    <row r="2" spans="1:8" ht="97.5" customHeight="1" x14ac:dyDescent="0.25">
      <c r="A2" s="25" t="s">
        <v>93</v>
      </c>
      <c r="B2" s="26"/>
      <c r="C2" s="26"/>
      <c r="D2" s="26"/>
      <c r="E2" s="26"/>
      <c r="F2" s="26"/>
      <c r="G2" s="27"/>
    </row>
    <row r="3" spans="1:8" ht="30" x14ac:dyDescent="0.25">
      <c r="A3" s="10" t="s">
        <v>0</v>
      </c>
      <c r="B3" s="6" t="s">
        <v>1</v>
      </c>
      <c r="C3" s="6" t="s">
        <v>52</v>
      </c>
      <c r="D3" s="7" t="s">
        <v>53</v>
      </c>
      <c r="E3" s="7" t="s">
        <v>54</v>
      </c>
      <c r="F3" s="6" t="s">
        <v>2</v>
      </c>
      <c r="G3" s="6" t="s">
        <v>3</v>
      </c>
    </row>
    <row r="4" spans="1:8" ht="99.95" customHeight="1" x14ac:dyDescent="0.25">
      <c r="A4" s="9">
        <v>101660</v>
      </c>
      <c r="B4" s="3" t="s">
        <v>10</v>
      </c>
      <c r="C4" s="4">
        <v>1</v>
      </c>
      <c r="D4" s="5">
        <v>349.9</v>
      </c>
      <c r="E4" s="5">
        <v>349.9</v>
      </c>
      <c r="F4" s="8" t="s">
        <v>56</v>
      </c>
      <c r="G4" s="4"/>
      <c r="H4" s="1" t="b">
        <f>C4&gt;0</f>
        <v>1</v>
      </c>
    </row>
    <row r="5" spans="1:8" ht="99.95" customHeight="1" x14ac:dyDescent="0.25">
      <c r="A5" s="9">
        <v>101686</v>
      </c>
      <c r="B5" s="3" t="s">
        <v>25</v>
      </c>
      <c r="C5" s="4">
        <v>1</v>
      </c>
      <c r="D5" s="5">
        <v>359.9</v>
      </c>
      <c r="E5" s="5">
        <v>359.9</v>
      </c>
      <c r="F5" s="3" t="s">
        <v>26</v>
      </c>
      <c r="G5" s="4"/>
      <c r="H5" s="1" t="b">
        <f t="shared" ref="H5:H40" si="0">C5&gt;0</f>
        <v>1</v>
      </c>
    </row>
    <row r="6" spans="1:8" ht="99.95" customHeight="1" x14ac:dyDescent="0.25">
      <c r="A6" s="9" t="s">
        <v>67</v>
      </c>
      <c r="B6" s="3" t="s">
        <v>68</v>
      </c>
      <c r="C6" s="4">
        <v>1</v>
      </c>
      <c r="D6" s="5">
        <v>659.9</v>
      </c>
      <c r="E6" s="5">
        <v>659.9</v>
      </c>
      <c r="F6" s="3" t="s">
        <v>69</v>
      </c>
      <c r="G6" s="4"/>
      <c r="H6" s="1" t="b">
        <f t="shared" si="0"/>
        <v>1</v>
      </c>
    </row>
    <row r="7" spans="1:8" ht="105" x14ac:dyDescent="0.25">
      <c r="A7" s="9">
        <v>101651</v>
      </c>
      <c r="B7" s="3" t="s">
        <v>20</v>
      </c>
      <c r="C7" s="4">
        <v>1</v>
      </c>
      <c r="D7" s="5">
        <v>899.9</v>
      </c>
      <c r="E7" s="5">
        <v>899.9</v>
      </c>
      <c r="F7" s="8" t="s">
        <v>57</v>
      </c>
      <c r="G7" s="4"/>
      <c r="H7" s="1" t="b">
        <f t="shared" si="0"/>
        <v>1</v>
      </c>
    </row>
    <row r="8" spans="1:8" ht="99.95" customHeight="1" x14ac:dyDescent="0.25">
      <c r="A8" s="9">
        <v>101612</v>
      </c>
      <c r="B8" s="3" t="s">
        <v>21</v>
      </c>
      <c r="C8" s="4">
        <v>1</v>
      </c>
      <c r="D8" s="5">
        <v>479.9</v>
      </c>
      <c r="E8" s="5">
        <v>479.9</v>
      </c>
      <c r="F8" s="3" t="s">
        <v>22</v>
      </c>
      <c r="G8" s="4"/>
      <c r="H8" s="1" t="b">
        <f t="shared" si="0"/>
        <v>1</v>
      </c>
    </row>
    <row r="9" spans="1:8" ht="99.95" customHeight="1" x14ac:dyDescent="0.25">
      <c r="A9" s="9" t="s">
        <v>70</v>
      </c>
      <c r="B9" s="3" t="s">
        <v>71</v>
      </c>
      <c r="C9" s="4">
        <v>1</v>
      </c>
      <c r="D9" s="5">
        <v>399.9</v>
      </c>
      <c r="E9" s="5">
        <v>399.9</v>
      </c>
      <c r="F9" s="3" t="s">
        <v>72</v>
      </c>
      <c r="G9" s="4"/>
      <c r="H9" s="1" t="b">
        <f t="shared" si="0"/>
        <v>1</v>
      </c>
    </row>
    <row r="10" spans="1:8" customFormat="1" ht="165" x14ac:dyDescent="0.25">
      <c r="A10" s="9">
        <v>101425</v>
      </c>
      <c r="B10" s="3" t="s">
        <v>75</v>
      </c>
      <c r="C10" s="4">
        <v>1</v>
      </c>
      <c r="D10" s="5">
        <v>799.9</v>
      </c>
      <c r="E10" s="5">
        <v>799.9</v>
      </c>
      <c r="F10" s="3" t="s">
        <v>76</v>
      </c>
      <c r="G10" s="4"/>
      <c r="H10" s="1" t="b">
        <f t="shared" si="0"/>
        <v>1</v>
      </c>
    </row>
    <row r="11" spans="1:8" customFormat="1" ht="129" customHeight="1" x14ac:dyDescent="0.25">
      <c r="A11" s="9">
        <v>101423</v>
      </c>
      <c r="B11" s="3" t="s">
        <v>74</v>
      </c>
      <c r="C11" s="4">
        <v>1</v>
      </c>
      <c r="D11" s="5">
        <v>199.9</v>
      </c>
      <c r="E11" s="5">
        <v>199.9</v>
      </c>
      <c r="F11" s="3" t="s">
        <v>73</v>
      </c>
      <c r="G11" s="4"/>
      <c r="H11" s="1" t="b">
        <f t="shared" si="0"/>
        <v>1</v>
      </c>
    </row>
    <row r="12" spans="1:8" customFormat="1" ht="129" customHeight="1" x14ac:dyDescent="0.25">
      <c r="A12" s="9" t="s">
        <v>79</v>
      </c>
      <c r="B12" s="3" t="s">
        <v>78</v>
      </c>
      <c r="C12" s="4">
        <v>1</v>
      </c>
      <c r="D12" s="5">
        <v>699.9</v>
      </c>
      <c r="E12" s="5">
        <v>699.9</v>
      </c>
      <c r="F12" s="3" t="s">
        <v>77</v>
      </c>
      <c r="G12" s="4"/>
      <c r="H12" s="1" t="b">
        <f t="shared" si="0"/>
        <v>1</v>
      </c>
    </row>
    <row r="13" spans="1:8" customFormat="1" ht="195" x14ac:dyDescent="0.25">
      <c r="A13" s="3">
        <v>554001</v>
      </c>
      <c r="B13" s="3" t="s">
        <v>92</v>
      </c>
      <c r="C13" s="4">
        <v>1</v>
      </c>
      <c r="D13" s="5">
        <v>359.9</v>
      </c>
      <c r="E13" s="5">
        <v>359.9</v>
      </c>
      <c r="F13" s="3" t="s">
        <v>91</v>
      </c>
      <c r="G13" s="4"/>
      <c r="H13" s="1" t="b">
        <f t="shared" si="0"/>
        <v>1</v>
      </c>
    </row>
    <row r="14" spans="1:8" customFormat="1" ht="195" x14ac:dyDescent="0.25">
      <c r="A14" s="3">
        <v>519024</v>
      </c>
      <c r="B14" s="3" t="s">
        <v>90</v>
      </c>
      <c r="C14" s="4">
        <v>1</v>
      </c>
      <c r="D14" s="5">
        <v>199.9</v>
      </c>
      <c r="E14" s="5">
        <v>199.9</v>
      </c>
      <c r="F14" s="3" t="s">
        <v>89</v>
      </c>
      <c r="G14" s="4"/>
      <c r="H14" s="1" t="b">
        <f t="shared" si="0"/>
        <v>1</v>
      </c>
    </row>
    <row r="15" spans="1:8" ht="99.95" customHeight="1" x14ac:dyDescent="0.25">
      <c r="A15" s="9" t="s">
        <v>60</v>
      </c>
      <c r="B15" s="3" t="s">
        <v>4</v>
      </c>
      <c r="C15" s="4">
        <v>1</v>
      </c>
      <c r="D15" s="5">
        <v>21.9</v>
      </c>
      <c r="E15" s="5">
        <v>21.9</v>
      </c>
      <c r="F15" s="8" t="s">
        <v>58</v>
      </c>
      <c r="G15" s="4"/>
      <c r="H15" s="1" t="b">
        <f t="shared" si="0"/>
        <v>1</v>
      </c>
    </row>
    <row r="16" spans="1:8" ht="136.5" customHeight="1" x14ac:dyDescent="0.25">
      <c r="A16" s="9" t="s">
        <v>61</v>
      </c>
      <c r="B16" s="3" t="s">
        <v>5</v>
      </c>
      <c r="C16" s="4">
        <v>1</v>
      </c>
      <c r="D16" s="5">
        <v>53.9</v>
      </c>
      <c r="E16" s="5">
        <v>53.9</v>
      </c>
      <c r="F16" s="3" t="s">
        <v>36</v>
      </c>
      <c r="G16" s="4"/>
      <c r="H16" s="1" t="b">
        <f t="shared" si="0"/>
        <v>1</v>
      </c>
    </row>
    <row r="17" spans="1:8" ht="129.75" customHeight="1" x14ac:dyDescent="0.25">
      <c r="A17" s="9" t="s">
        <v>62</v>
      </c>
      <c r="B17" s="3" t="s">
        <v>6</v>
      </c>
      <c r="C17" s="4">
        <v>1</v>
      </c>
      <c r="D17" s="5">
        <v>39.9</v>
      </c>
      <c r="E17" s="5">
        <v>39.9</v>
      </c>
      <c r="F17" s="3" t="s">
        <v>37</v>
      </c>
      <c r="G17" s="4"/>
      <c r="H17" s="1" t="b">
        <f t="shared" si="0"/>
        <v>1</v>
      </c>
    </row>
    <row r="18" spans="1:8" ht="128.25" customHeight="1" x14ac:dyDescent="0.25">
      <c r="A18" s="9" t="s">
        <v>63</v>
      </c>
      <c r="B18" s="3" t="s">
        <v>7</v>
      </c>
      <c r="C18" s="4">
        <v>1</v>
      </c>
      <c r="D18" s="5">
        <v>49.9</v>
      </c>
      <c r="E18" s="5">
        <v>49.9</v>
      </c>
      <c r="F18" s="3" t="s">
        <v>38</v>
      </c>
      <c r="G18" s="4"/>
      <c r="H18" s="1" t="b">
        <f t="shared" si="0"/>
        <v>1</v>
      </c>
    </row>
    <row r="19" spans="1:8" ht="165" x14ac:dyDescent="0.25">
      <c r="A19" s="9" t="s">
        <v>64</v>
      </c>
      <c r="B19" s="3" t="s">
        <v>8</v>
      </c>
      <c r="C19" s="4">
        <v>1</v>
      </c>
      <c r="D19" s="5">
        <v>24.9</v>
      </c>
      <c r="E19" s="5">
        <v>24.9</v>
      </c>
      <c r="F19" s="3" t="s">
        <v>39</v>
      </c>
      <c r="G19" s="4"/>
      <c r="H19" s="1" t="b">
        <f t="shared" si="0"/>
        <v>1</v>
      </c>
    </row>
    <row r="20" spans="1:8" ht="120" x14ac:dyDescent="0.25">
      <c r="A20" s="9" t="s">
        <v>65</v>
      </c>
      <c r="B20" s="3" t="s">
        <v>9</v>
      </c>
      <c r="C20" s="4">
        <v>1</v>
      </c>
      <c r="D20" s="5">
        <v>45.9</v>
      </c>
      <c r="E20" s="5">
        <v>45.9</v>
      </c>
      <c r="F20" s="3" t="s">
        <v>40</v>
      </c>
      <c r="G20" s="4"/>
      <c r="H20" s="1" t="b">
        <f t="shared" si="0"/>
        <v>1</v>
      </c>
    </row>
    <row r="21" spans="1:8" ht="135" x14ac:dyDescent="0.25">
      <c r="A21" s="9" t="s">
        <v>66</v>
      </c>
      <c r="B21" s="3" t="s">
        <v>11</v>
      </c>
      <c r="C21" s="4">
        <v>1</v>
      </c>
      <c r="D21" s="5">
        <v>39.9</v>
      </c>
      <c r="E21" s="5">
        <v>39.9</v>
      </c>
      <c r="F21" s="3" t="s">
        <v>41</v>
      </c>
      <c r="G21" s="4"/>
      <c r="H21" s="1" t="b">
        <f t="shared" si="0"/>
        <v>1</v>
      </c>
    </row>
    <row r="22" spans="1:8" ht="150" x14ac:dyDescent="0.25">
      <c r="A22" s="9">
        <v>815119</v>
      </c>
      <c r="B22" s="3" t="s">
        <v>12</v>
      </c>
      <c r="C22" s="4">
        <v>1</v>
      </c>
      <c r="D22" s="5">
        <v>19.899999999999999</v>
      </c>
      <c r="E22" s="5">
        <v>19.899999999999999</v>
      </c>
      <c r="F22" s="3" t="s">
        <v>42</v>
      </c>
      <c r="G22" s="4"/>
      <c r="H22" s="1" t="b">
        <f t="shared" si="0"/>
        <v>1</v>
      </c>
    </row>
    <row r="23" spans="1:8" ht="141" customHeight="1" x14ac:dyDescent="0.25">
      <c r="A23" s="9">
        <v>815120</v>
      </c>
      <c r="B23" s="3" t="s">
        <v>13</v>
      </c>
      <c r="C23" s="4">
        <v>1</v>
      </c>
      <c r="D23" s="5">
        <v>19.899999999999999</v>
      </c>
      <c r="E23" s="5">
        <v>19.899999999999999</v>
      </c>
      <c r="F23" s="3" t="s">
        <v>43</v>
      </c>
      <c r="G23" s="4"/>
      <c r="H23" s="1" t="b">
        <f t="shared" si="0"/>
        <v>1</v>
      </c>
    </row>
    <row r="24" spans="1:8" ht="107.25" customHeight="1" x14ac:dyDescent="0.25">
      <c r="A24" s="9">
        <v>101394</v>
      </c>
      <c r="B24" s="3" t="s">
        <v>14</v>
      </c>
      <c r="C24" s="4">
        <v>1</v>
      </c>
      <c r="D24" s="5">
        <v>59.9</v>
      </c>
      <c r="E24" s="5">
        <v>59.9</v>
      </c>
      <c r="F24" s="3" t="s">
        <v>15</v>
      </c>
      <c r="G24" s="4"/>
      <c r="H24" s="1" t="b">
        <f t="shared" si="0"/>
        <v>1</v>
      </c>
    </row>
    <row r="25" spans="1:8" ht="108.75" customHeight="1" x14ac:dyDescent="0.25">
      <c r="A25" s="9">
        <v>101395</v>
      </c>
      <c r="B25" s="3" t="s">
        <v>16</v>
      </c>
      <c r="C25" s="4">
        <v>1</v>
      </c>
      <c r="D25" s="5">
        <v>59.9</v>
      </c>
      <c r="E25" s="5">
        <v>59.9</v>
      </c>
      <c r="F25" s="3" t="s">
        <v>44</v>
      </c>
      <c r="G25" s="4"/>
      <c r="H25" s="1" t="b">
        <f t="shared" si="0"/>
        <v>1</v>
      </c>
    </row>
    <row r="26" spans="1:8" ht="99.95" customHeight="1" x14ac:dyDescent="0.25">
      <c r="A26" s="9">
        <v>101665</v>
      </c>
      <c r="B26" s="3" t="s">
        <v>33</v>
      </c>
      <c r="C26" s="4">
        <v>1</v>
      </c>
      <c r="D26" s="5">
        <v>79.900000000000006</v>
      </c>
      <c r="E26" s="5">
        <v>79.900000000000006</v>
      </c>
      <c r="F26" s="3" t="s">
        <v>45</v>
      </c>
      <c r="G26" s="4"/>
      <c r="H26" s="1" t="b">
        <f t="shared" si="0"/>
        <v>1</v>
      </c>
    </row>
    <row r="27" spans="1:8" ht="99.95" customHeight="1" x14ac:dyDescent="0.25">
      <c r="A27" s="9">
        <v>101393</v>
      </c>
      <c r="B27" s="3" t="s">
        <v>17</v>
      </c>
      <c r="C27" s="4">
        <v>1</v>
      </c>
      <c r="D27" s="5">
        <v>199.9</v>
      </c>
      <c r="E27" s="5">
        <v>199.9</v>
      </c>
      <c r="F27" s="3" t="s">
        <v>46</v>
      </c>
      <c r="G27" s="4"/>
      <c r="H27" s="1" t="b">
        <f t="shared" si="0"/>
        <v>1</v>
      </c>
    </row>
    <row r="28" spans="1:8" ht="231" customHeight="1" x14ac:dyDescent="0.25">
      <c r="A28" s="9">
        <v>545001</v>
      </c>
      <c r="B28" s="3" t="s">
        <v>18</v>
      </c>
      <c r="C28" s="4">
        <v>1</v>
      </c>
      <c r="D28" s="5">
        <v>139.9</v>
      </c>
      <c r="E28" s="5">
        <v>139.9</v>
      </c>
      <c r="F28" s="3" t="s">
        <v>19</v>
      </c>
      <c r="G28" s="4"/>
      <c r="H28" s="1" t="b">
        <f t="shared" si="0"/>
        <v>1</v>
      </c>
    </row>
    <row r="29" spans="1:8" ht="120" x14ac:dyDescent="0.25">
      <c r="A29" s="9">
        <v>101315</v>
      </c>
      <c r="B29" s="3" t="s">
        <v>23</v>
      </c>
      <c r="C29" s="4">
        <v>1</v>
      </c>
      <c r="D29" s="5">
        <v>149.9</v>
      </c>
      <c r="E29" s="5">
        <v>149.9</v>
      </c>
      <c r="F29" s="3" t="s">
        <v>24</v>
      </c>
      <c r="G29" s="4"/>
      <c r="H29" s="1" t="b">
        <f t="shared" si="0"/>
        <v>1</v>
      </c>
    </row>
    <row r="30" spans="1:8" ht="99.95" customHeight="1" x14ac:dyDescent="0.25">
      <c r="A30" s="9">
        <v>196074</v>
      </c>
      <c r="B30" s="3" t="s">
        <v>27</v>
      </c>
      <c r="C30" s="4">
        <v>1</v>
      </c>
      <c r="D30" s="5">
        <v>199.9</v>
      </c>
      <c r="E30" s="5">
        <v>199.9</v>
      </c>
      <c r="F30" s="3" t="s">
        <v>47</v>
      </c>
      <c r="G30" s="4"/>
      <c r="H30" s="1" t="b">
        <f t="shared" si="0"/>
        <v>1</v>
      </c>
    </row>
    <row r="31" spans="1:8" ht="225" x14ac:dyDescent="0.25">
      <c r="A31" s="9">
        <v>196052</v>
      </c>
      <c r="B31" s="3" t="s">
        <v>28</v>
      </c>
      <c r="C31" s="4">
        <v>1</v>
      </c>
      <c r="D31" s="5">
        <v>249.9</v>
      </c>
      <c r="E31" s="5">
        <v>249.9</v>
      </c>
      <c r="F31" s="3" t="s">
        <v>48</v>
      </c>
      <c r="G31" s="4"/>
      <c r="H31" s="1" t="b">
        <f t="shared" si="0"/>
        <v>1</v>
      </c>
    </row>
    <row r="32" spans="1:8" ht="150" customHeight="1" x14ac:dyDescent="0.25">
      <c r="A32" s="9">
        <v>823012</v>
      </c>
      <c r="B32" s="3" t="s">
        <v>29</v>
      </c>
      <c r="C32" s="4">
        <v>1</v>
      </c>
      <c r="D32" s="5">
        <v>229.9</v>
      </c>
      <c r="E32" s="5">
        <v>229.9</v>
      </c>
      <c r="F32" s="3" t="s">
        <v>30</v>
      </c>
      <c r="G32" s="4"/>
      <c r="H32" s="1" t="b">
        <f t="shared" si="0"/>
        <v>1</v>
      </c>
    </row>
    <row r="33" spans="1:8" ht="99.95" customHeight="1" x14ac:dyDescent="0.25">
      <c r="A33" s="9">
        <v>101400</v>
      </c>
      <c r="B33" s="3" t="s">
        <v>34</v>
      </c>
      <c r="C33" s="4">
        <v>1</v>
      </c>
      <c r="D33" s="5">
        <v>299.89999999999998</v>
      </c>
      <c r="E33" s="5">
        <v>299.89999999999998</v>
      </c>
      <c r="F33" s="3" t="s">
        <v>49</v>
      </c>
      <c r="G33" s="4"/>
      <c r="H33" s="1" t="b">
        <f t="shared" si="0"/>
        <v>1</v>
      </c>
    </row>
    <row r="34" spans="1:8" ht="99.95" customHeight="1" x14ac:dyDescent="0.25">
      <c r="A34" s="9">
        <v>101401</v>
      </c>
      <c r="B34" s="3" t="s">
        <v>35</v>
      </c>
      <c r="C34" s="4">
        <v>1</v>
      </c>
      <c r="D34" s="5">
        <v>149.9</v>
      </c>
      <c r="E34" s="5">
        <v>149.9</v>
      </c>
      <c r="F34" s="3" t="s">
        <v>50</v>
      </c>
      <c r="G34" s="4"/>
      <c r="H34" s="1" t="b">
        <f t="shared" si="0"/>
        <v>1</v>
      </c>
    </row>
    <row r="35" spans="1:8" customFormat="1" ht="99.95" customHeight="1" x14ac:dyDescent="0.25">
      <c r="A35" s="9">
        <v>522029</v>
      </c>
      <c r="B35" s="3" t="s">
        <v>87</v>
      </c>
      <c r="C35" s="4">
        <v>1</v>
      </c>
      <c r="D35" s="5">
        <v>25.9</v>
      </c>
      <c r="E35" s="5">
        <v>25.9</v>
      </c>
      <c r="F35" s="3" t="s">
        <v>86</v>
      </c>
      <c r="G35" s="4"/>
      <c r="H35" s="1" t="b">
        <f t="shared" si="0"/>
        <v>1</v>
      </c>
    </row>
    <row r="36" spans="1:8" customFormat="1" ht="99.95" customHeight="1" x14ac:dyDescent="0.25">
      <c r="A36" s="9">
        <v>306169</v>
      </c>
      <c r="B36" s="3" t="s">
        <v>85</v>
      </c>
      <c r="C36" s="4">
        <v>1</v>
      </c>
      <c r="D36" s="5">
        <v>45.9</v>
      </c>
      <c r="E36" s="5">
        <v>45.9</v>
      </c>
      <c r="F36" s="3" t="s">
        <v>84</v>
      </c>
      <c r="G36" s="4"/>
      <c r="H36" s="1" t="b">
        <f t="shared" si="0"/>
        <v>1</v>
      </c>
    </row>
    <row r="37" spans="1:8" customFormat="1" ht="99.95" customHeight="1" x14ac:dyDescent="0.25">
      <c r="A37" s="9">
        <v>306171</v>
      </c>
      <c r="B37" s="3" t="s">
        <v>83</v>
      </c>
      <c r="C37" s="4">
        <v>1</v>
      </c>
      <c r="D37" s="5">
        <v>69.900000000000006</v>
      </c>
      <c r="E37" s="5">
        <v>69.900000000000006</v>
      </c>
      <c r="F37" s="3" t="s">
        <v>82</v>
      </c>
      <c r="G37" s="4"/>
      <c r="H37" s="1" t="b">
        <f t="shared" si="0"/>
        <v>1</v>
      </c>
    </row>
    <row r="38" spans="1:8" customFormat="1" ht="99.95" customHeight="1" x14ac:dyDescent="0.25">
      <c r="A38" s="9" t="s">
        <v>88</v>
      </c>
      <c r="B38" s="3" t="s">
        <v>81</v>
      </c>
      <c r="C38" s="4">
        <v>1</v>
      </c>
      <c r="D38" s="5">
        <v>174.95</v>
      </c>
      <c r="E38" s="5">
        <v>174.95</v>
      </c>
      <c r="F38" s="3" t="s">
        <v>80</v>
      </c>
      <c r="G38" s="4"/>
      <c r="H38" s="1" t="b">
        <f t="shared" si="0"/>
        <v>1</v>
      </c>
    </row>
    <row r="39" spans="1:8" ht="138.75" customHeight="1" x14ac:dyDescent="0.25">
      <c r="A39" s="9">
        <v>601031</v>
      </c>
      <c r="B39" s="3" t="s">
        <v>31</v>
      </c>
      <c r="C39" s="4">
        <v>1</v>
      </c>
      <c r="D39" s="5">
        <v>179.9</v>
      </c>
      <c r="E39" s="5">
        <v>179.9</v>
      </c>
      <c r="F39" s="8" t="s">
        <v>59</v>
      </c>
      <c r="G39" s="4"/>
      <c r="H39" s="1" t="b">
        <f t="shared" si="0"/>
        <v>1</v>
      </c>
    </row>
    <row r="40" spans="1:8" ht="99.95" customHeight="1" x14ac:dyDescent="0.25">
      <c r="A40" s="9">
        <v>601069</v>
      </c>
      <c r="B40" s="3" t="s">
        <v>32</v>
      </c>
      <c r="C40" s="4">
        <v>1</v>
      </c>
      <c r="D40" s="5">
        <v>199.9</v>
      </c>
      <c r="E40" s="5">
        <v>199.9</v>
      </c>
      <c r="F40" s="3" t="s">
        <v>51</v>
      </c>
      <c r="G40" s="4"/>
      <c r="H40" s="1" t="b">
        <f t="shared" si="0"/>
        <v>1</v>
      </c>
    </row>
  </sheetData>
  <sheetProtection formatCells="0" formatColumns="0" formatRows="0" insertColumns="0" insertRows="0" insertHyperlinks="0" deleteColumns="0" deleteRows="0" sort="0" autoFilter="0" pivotTables="0"/>
  <mergeCells count="2">
    <mergeCell ref="A1:G1"/>
    <mergeCell ref="A2:G2"/>
  </mergeCells>
  <printOptions horizontalCentered="1"/>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9"/>
  <sheetViews>
    <sheetView workbookViewId="0">
      <selection activeCell="B4" sqref="B4"/>
    </sheetView>
  </sheetViews>
  <sheetFormatPr defaultRowHeight="15" x14ac:dyDescent="0.25"/>
  <cols>
    <col min="1" max="1" width="6.7109375" customWidth="1"/>
    <col min="2" max="2" width="8.85546875" style="23"/>
    <col min="3" max="3" width="42" bestFit="1" customWidth="1"/>
    <col min="5" max="6" width="9.140625" style="33"/>
    <col min="7" max="7" width="21.7109375" bestFit="1" customWidth="1"/>
    <col min="8" max="8" width="0" hidden="1" customWidth="1"/>
  </cols>
  <sheetData>
    <row r="2" spans="2:9" ht="30" x14ac:dyDescent="0.25">
      <c r="B2" s="28" t="s">
        <v>94</v>
      </c>
      <c r="C2" s="28"/>
      <c r="D2" s="28"/>
      <c r="E2" s="28"/>
      <c r="F2" s="28"/>
      <c r="G2" s="15" t="s">
        <v>95</v>
      </c>
      <c r="H2" s="18"/>
    </row>
    <row r="3" spans="2:9" ht="30" x14ac:dyDescent="0.25">
      <c r="B3" s="20" t="s">
        <v>0</v>
      </c>
      <c r="C3" s="13" t="s">
        <v>1</v>
      </c>
      <c r="D3" s="14" t="s">
        <v>52</v>
      </c>
      <c r="E3" s="29" t="s">
        <v>53</v>
      </c>
      <c r="F3" s="30" t="s">
        <v>54</v>
      </c>
      <c r="G3" s="12">
        <f ca="1">SUM(F4:F70)</f>
        <v>8240.3499999999894</v>
      </c>
      <c r="H3" s="18"/>
    </row>
    <row r="4" spans="2:9" x14ac:dyDescent="0.25">
      <c r="B4" s="21">
        <f ca="1">IF($H4="","--",INDEX('wykaz produktów'!$A$4:$D$495,$H4,1))</f>
        <v>101660</v>
      </c>
      <c r="C4" s="16" t="str">
        <f ca="1">IF($H4="","--",INDEX('wykaz produktów'!$B$4:$D$495,$H4,1))</f>
        <v>Poducha kwiatek kontrastowa</v>
      </c>
      <c r="D4" s="16">
        <f ca="1">IF($H4="","--",INDEX('wykaz produktów'!$C$4:$D$495,$H4,1))</f>
        <v>1</v>
      </c>
      <c r="E4" s="31">
        <f ca="1">IF($H4="","--",INDEX('wykaz produktów'!$D$4:$D$495,$H4,1))</f>
        <v>349.9</v>
      </c>
      <c r="F4" s="31">
        <f ca="1">IFERROR(D4*E4,"")</f>
        <v>349.9</v>
      </c>
      <c r="G4" s="18"/>
      <c r="H4" s="19">
        <f ca="1">IF(FALSE = ISERROR(MATCH(TRUE,OFFSET('wykaz produktów'!$H$4:$H$495,H3,0),0)),H3+MATCH(TRUE,OFFSET('wykaz produktów'!$H$4:$H$495,H3,0),0),"")</f>
        <v>1</v>
      </c>
      <c r="I4" s="17"/>
    </row>
    <row r="5" spans="2:9" x14ac:dyDescent="0.25">
      <c r="B5" s="21">
        <f ca="1">IF($H5="","--",INDEX('wykaz produktów'!$A$4:$D$495,$H5,1))</f>
        <v>101686</v>
      </c>
      <c r="C5" s="16" t="str">
        <f ca="1">IF($H5="","--",INDEX('wykaz produktów'!$B$4:$D$495,$H5,1))</f>
        <v>Mata kontrastowa z lusterkami</v>
      </c>
      <c r="D5" s="16">
        <f ca="1">IF($H5="","--",INDEX('wykaz produktów'!$C$4:$D$495,$H5,1))</f>
        <v>1</v>
      </c>
      <c r="E5" s="31">
        <f ca="1">IF($H5="","--",INDEX('wykaz produktów'!$D$4:$D$495,$H5,1))</f>
        <v>359.9</v>
      </c>
      <c r="F5" s="31">
        <f t="shared" ref="F5:F48" ca="1" si="0">IFERROR(D5*E5,"")</f>
        <v>359.9</v>
      </c>
      <c r="G5" s="18"/>
      <c r="H5" s="19">
        <f ca="1">IF(FALSE = ISERROR(MATCH(TRUE,OFFSET('wykaz produktów'!$H$4:$H$495,H4,0),0)),H4+MATCH(TRUE,OFFSET('wykaz produktów'!$H$4:$H$495,H4,0),0),"")</f>
        <v>2</v>
      </c>
    </row>
    <row r="6" spans="2:9" x14ac:dyDescent="0.25">
      <c r="B6" s="21" t="str">
        <f ca="1">IF($H6="","--",INDEX('wykaz produktów'!$A$4:$D$495,$H6,1))</f>
        <v>101724</v>
      </c>
      <c r="C6" s="16" t="str">
        <f ca="1">IF($H6="","--",INDEX('wykaz produktów'!$B$4:$D$495,$H6,1))</f>
        <v>Mata z lusterkami - tkanina trudnopalna</v>
      </c>
      <c r="D6" s="16">
        <f ca="1">IF($H6="","--",INDEX('wykaz produktów'!$C$4:$D$495,$H6,1))</f>
        <v>1</v>
      </c>
      <c r="E6" s="31">
        <f ca="1">IF($H6="","--",INDEX('wykaz produktów'!$D$4:$D$495,$H6,1))</f>
        <v>659.9</v>
      </c>
      <c r="F6" s="31">
        <f t="shared" ca="1" si="0"/>
        <v>659.9</v>
      </c>
      <c r="G6" s="18"/>
      <c r="H6" s="19">
        <f ca="1">IF(FALSE = ISERROR(MATCH(TRUE,OFFSET('wykaz produktów'!$H$4:$H$495,H5,0),0)),H5+MATCH(TRUE,OFFSET('wykaz produktów'!$H$4:$H$495,H5,0),0),"")</f>
        <v>3</v>
      </c>
    </row>
    <row r="7" spans="2:9" x14ac:dyDescent="0.25">
      <c r="B7" s="21">
        <f ca="1">IF($H7="","--",INDEX('wykaz produktów'!$A$4:$D$495,$H7,1))</f>
        <v>101651</v>
      </c>
      <c r="C7" s="16" t="str">
        <f ca="1">IF($H7="","--",INDEX('wykaz produktów'!$B$4:$D$495,$H7,1))</f>
        <v>Mata sensoryczna Ocean</v>
      </c>
      <c r="D7" s="16">
        <f ca="1">IF($H7="","--",INDEX('wykaz produktów'!$C$4:$D$495,$H7,1))</f>
        <v>1</v>
      </c>
      <c r="E7" s="31">
        <f ca="1">IF($H7="","--",INDEX('wykaz produktów'!$D$4:$D$495,$H7,1))</f>
        <v>899.9</v>
      </c>
      <c r="F7" s="31">
        <f t="shared" ca="1" si="0"/>
        <v>899.9</v>
      </c>
      <c r="G7" s="18"/>
      <c r="H7" s="19">
        <f ca="1">IF(FALSE = ISERROR(MATCH(TRUE,OFFSET('wykaz produktów'!$H$4:$H$495,H6,0),0)),H6+MATCH(TRUE,OFFSET('wykaz produktów'!$H$4:$H$495,H6,0),0),"")</f>
        <v>4</v>
      </c>
    </row>
    <row r="8" spans="2:9" x14ac:dyDescent="0.25">
      <c r="B8" s="21">
        <f ca="1">IF($H8="","--",INDEX('wykaz produktów'!$A$4:$D$495,$H8,1))</f>
        <v>101612</v>
      </c>
      <c r="C8" s="16" t="str">
        <f ca="1">IF($H8="","--",INDEX('wykaz produktów'!$B$4:$D$495,$H8,1))</f>
        <v>Mata Osiołek</v>
      </c>
      <c r="D8" s="16">
        <f ca="1">IF($H8="","--",INDEX('wykaz produktów'!$C$4:$D$495,$H8,1))</f>
        <v>1</v>
      </c>
      <c r="E8" s="31">
        <f ca="1">IF($H8="","--",INDEX('wykaz produktów'!$D$4:$D$495,$H8,1))</f>
        <v>479.9</v>
      </c>
      <c r="F8" s="31">
        <f t="shared" ca="1" si="0"/>
        <v>479.9</v>
      </c>
      <c r="G8" s="18"/>
      <c r="H8" s="19">
        <f ca="1">IF(FALSE = ISERROR(MATCH(TRUE,OFFSET('wykaz produktów'!$H$4:$H$495,H7,0),0)),H7+MATCH(TRUE,OFFSET('wykaz produktów'!$H$4:$H$495,H7,0),0),"")</f>
        <v>5</v>
      </c>
    </row>
    <row r="9" spans="2:9" x14ac:dyDescent="0.25">
      <c r="B9" s="21" t="str">
        <f ca="1">IF($H9="","--",INDEX('wykaz produktów'!$A$4:$D$495,$H9,1))</f>
        <v>101652</v>
      </c>
      <c r="C9" s="16" t="str">
        <f ca="1">IF($H9="","--",INDEX('wykaz produktów'!$B$4:$D$495,$H9,1))</f>
        <v>Mata sensoryczna Motyl</v>
      </c>
      <c r="D9" s="16">
        <f ca="1">IF($H9="","--",INDEX('wykaz produktów'!$C$4:$D$495,$H9,1))</f>
        <v>1</v>
      </c>
      <c r="E9" s="31">
        <f ca="1">IF($H9="","--",INDEX('wykaz produktów'!$D$4:$D$495,$H9,1))</f>
        <v>399.9</v>
      </c>
      <c r="F9" s="31">
        <f t="shared" ca="1" si="0"/>
        <v>399.9</v>
      </c>
      <c r="G9" s="18"/>
      <c r="H9" s="19">
        <f ca="1">IF(FALSE = ISERROR(MATCH(TRUE,OFFSET('wykaz produktów'!$H$4:$H$495,H8,0),0)),H8+MATCH(TRUE,OFFSET('wykaz produktów'!$H$4:$H$495,H8,0),0),"")</f>
        <v>6</v>
      </c>
    </row>
    <row r="10" spans="2:9" x14ac:dyDescent="0.25">
      <c r="B10" s="21">
        <f ca="1">IF($H10="","--",INDEX('wykaz produktów'!$A$4:$D$495,$H10,1))</f>
        <v>101425</v>
      </c>
      <c r="C10" s="16" t="str">
        <f ca="1">IF($H10="","--",INDEX('wykaz produktów'!$B$4:$D$495,$H10,1))</f>
        <v>Materac narożny do kącika z baldachimem Morze</v>
      </c>
      <c r="D10" s="16">
        <f ca="1">IF($H10="","--",INDEX('wykaz produktów'!$C$4:$D$495,$H10,1))</f>
        <v>1</v>
      </c>
      <c r="E10" s="31">
        <f ca="1">IF($H10="","--",INDEX('wykaz produktów'!$D$4:$D$495,$H10,1))</f>
        <v>799.9</v>
      </c>
      <c r="F10" s="31">
        <f t="shared" ca="1" si="0"/>
        <v>799.9</v>
      </c>
      <c r="G10" s="18"/>
      <c r="H10" s="19">
        <f ca="1">IF(FALSE = ISERROR(MATCH(TRUE,OFFSET('wykaz produktów'!$H$4:$H$495,H9,0),0)),H9+MATCH(TRUE,OFFSET('wykaz produktów'!$H$4:$H$495,H9,0),0),"")</f>
        <v>7</v>
      </c>
    </row>
    <row r="11" spans="2:9" x14ac:dyDescent="0.25">
      <c r="B11" s="21">
        <f ca="1">IF($H11="","--",INDEX('wykaz produktów'!$A$4:$D$495,$H11,1))</f>
        <v>101423</v>
      </c>
      <c r="C11" s="16" t="str">
        <f ca="1">IF($H11="","--",INDEX('wykaz produktów'!$B$4:$D$495,$H11,1))</f>
        <v>Baldachim do kącika Morze</v>
      </c>
      <c r="D11" s="16">
        <f ca="1">IF($H11="","--",INDEX('wykaz produktów'!$C$4:$D$495,$H11,1))</f>
        <v>1</v>
      </c>
      <c r="E11" s="31">
        <f ca="1">IF($H11="","--",INDEX('wykaz produktów'!$D$4:$D$495,$H11,1))</f>
        <v>199.9</v>
      </c>
      <c r="F11" s="31">
        <f t="shared" ca="1" si="0"/>
        <v>199.9</v>
      </c>
      <c r="G11" s="18"/>
      <c r="H11" s="19">
        <f ca="1">IF(FALSE = ISERROR(MATCH(TRUE,OFFSET('wykaz produktów'!$H$4:$H$495,H10,0),0)),H10+MATCH(TRUE,OFFSET('wykaz produktów'!$H$4:$H$495,H10,0),0),"")</f>
        <v>8</v>
      </c>
    </row>
    <row r="12" spans="2:9" x14ac:dyDescent="0.25">
      <c r="B12" s="21" t="str">
        <f ca="1">IF($H12="","--",INDEX('wykaz produktów'!$A$4:$D$495,$H12,1))</f>
        <v>092197</v>
      </c>
      <c r="C12" s="16" t="str">
        <f ca="1">IF($H12="","--",INDEX('wykaz produktów'!$B$4:$D$495,$H12,1))</f>
        <v>Quadro - kącik zabaw z lustrem</v>
      </c>
      <c r="D12" s="16">
        <f ca="1">IF($H12="","--",INDEX('wykaz produktów'!$C$4:$D$495,$H12,1))</f>
        <v>1</v>
      </c>
      <c r="E12" s="31">
        <f ca="1">IF($H12="","--",INDEX('wykaz produktów'!$D$4:$D$495,$H12,1))</f>
        <v>699.9</v>
      </c>
      <c r="F12" s="31">
        <f t="shared" ca="1" si="0"/>
        <v>699.9</v>
      </c>
      <c r="G12" s="18"/>
      <c r="H12" s="19">
        <f ca="1">IF(FALSE = ISERROR(MATCH(TRUE,OFFSET('wykaz produktów'!$H$4:$H$495,H11,0),0)),H11+MATCH(TRUE,OFFSET('wykaz produktów'!$H$4:$H$495,H11,0),0),"")</f>
        <v>9</v>
      </c>
    </row>
    <row r="13" spans="2:9" x14ac:dyDescent="0.25">
      <c r="B13" s="21">
        <f ca="1">IF($H13="","--",INDEX('wykaz produktów'!$A$4:$D$495,$H13,1))</f>
        <v>554001</v>
      </c>
      <c r="C13" s="16" t="str">
        <f ca="1">IF($H13="","--",INDEX('wykaz produktów'!$B$4:$D$495,$H13,1))</f>
        <v>Magiczny sześcian</v>
      </c>
      <c r="D13" s="16">
        <f ca="1">IF($H13="","--",INDEX('wykaz produktów'!$C$4:$D$495,$H13,1))</f>
        <v>1</v>
      </c>
      <c r="E13" s="31">
        <f ca="1">IF($H13="","--",INDEX('wykaz produktów'!$D$4:$D$495,$H13,1))</f>
        <v>359.9</v>
      </c>
      <c r="F13" s="31">
        <f t="shared" ca="1" si="0"/>
        <v>359.9</v>
      </c>
      <c r="G13" s="18"/>
      <c r="H13" s="19">
        <f ca="1">IF(FALSE = ISERROR(MATCH(TRUE,OFFSET('wykaz produktów'!$H$4:$H$495,H12,0),0)),H12+MATCH(TRUE,OFFSET('wykaz produktów'!$H$4:$H$495,H12,0),0),"")</f>
        <v>10</v>
      </c>
    </row>
    <row r="14" spans="2:9" x14ac:dyDescent="0.25">
      <c r="B14" s="21">
        <f ca="1">IF($H14="","--",INDEX('wykaz produktów'!$A$4:$D$495,$H14,1))</f>
        <v>519024</v>
      </c>
      <c r="C14" s="16" t="str">
        <f ca="1">IF($H14="","--",INDEX('wykaz produktów'!$B$4:$D$495,$H14,1))</f>
        <v>Biały namiot</v>
      </c>
      <c r="D14" s="16">
        <f ca="1">IF($H14="","--",INDEX('wykaz produktów'!$C$4:$D$495,$H14,1))</f>
        <v>1</v>
      </c>
      <c r="E14" s="31">
        <f ca="1">IF($H14="","--",INDEX('wykaz produktów'!$D$4:$D$495,$H14,1))</f>
        <v>199.9</v>
      </c>
      <c r="F14" s="31">
        <f t="shared" ca="1" si="0"/>
        <v>199.9</v>
      </c>
      <c r="G14" s="18"/>
      <c r="H14" s="19">
        <f ca="1">IF(FALSE = ISERROR(MATCH(TRUE,OFFSET('wykaz produktów'!$H$4:$H$495,H13,0),0)),H13+MATCH(TRUE,OFFSET('wykaz produktów'!$H$4:$H$495,H13,0),0),"")</f>
        <v>11</v>
      </c>
    </row>
    <row r="15" spans="2:9" x14ac:dyDescent="0.25">
      <c r="B15" s="21" t="str">
        <f ca="1">IF($H15="","--",INDEX('wykaz produktów'!$A$4:$D$495,$H15,1))</f>
        <v>019001</v>
      </c>
      <c r="C15" s="16" t="str">
        <f ca="1">IF($H15="","--",INDEX('wykaz produktów'!$B$4:$D$495,$H15,1))</f>
        <v>Szeleścik kontrastowy mały - czerwony</v>
      </c>
      <c r="D15" s="16">
        <f ca="1">IF($H15="","--",INDEX('wykaz produktów'!$C$4:$D$495,$H15,1))</f>
        <v>1</v>
      </c>
      <c r="E15" s="31">
        <f ca="1">IF($H15="","--",INDEX('wykaz produktów'!$D$4:$D$495,$H15,1))</f>
        <v>21.9</v>
      </c>
      <c r="F15" s="31">
        <f t="shared" ca="1" si="0"/>
        <v>21.9</v>
      </c>
      <c r="G15" s="18"/>
      <c r="H15" s="19">
        <f ca="1">IF(FALSE = ISERROR(MATCH(TRUE,OFFSET('wykaz produktów'!$H$4:$H$495,H14,0),0)),H14+MATCH(TRUE,OFFSET('wykaz produktów'!$H$4:$H$495,H14,0),0),"")</f>
        <v>12</v>
      </c>
    </row>
    <row r="16" spans="2:9" x14ac:dyDescent="0.25">
      <c r="B16" s="21" t="str">
        <f ca="1">IF($H16="","--",INDEX('wykaz produktów'!$A$4:$D$495,$H16,1))</f>
        <v>019002</v>
      </c>
      <c r="C16" s="16" t="str">
        <f ca="1">IF($H16="","--",INDEX('wykaz produktów'!$B$4:$D$495,$H16,1))</f>
        <v>Szeleścik kontrastowy duży - zielony</v>
      </c>
      <c r="D16" s="16">
        <f ca="1">IF($H16="","--",INDEX('wykaz produktów'!$C$4:$D$495,$H16,1))</f>
        <v>1</v>
      </c>
      <c r="E16" s="31">
        <f ca="1">IF($H16="","--",INDEX('wykaz produktów'!$D$4:$D$495,$H16,1))</f>
        <v>53.9</v>
      </c>
      <c r="F16" s="31">
        <f t="shared" ca="1" si="0"/>
        <v>53.9</v>
      </c>
      <c r="G16" s="18"/>
      <c r="H16" s="19">
        <f ca="1">IF(FALSE = ISERROR(MATCH(TRUE,OFFSET('wykaz produktów'!$H$4:$H$495,H15,0),0)),H15+MATCH(TRUE,OFFSET('wykaz produktów'!$H$4:$H$495,H15,0),0),"")</f>
        <v>13</v>
      </c>
    </row>
    <row r="17" spans="2:8" x14ac:dyDescent="0.25">
      <c r="B17" s="21" t="str">
        <f ca="1">IF($H17="","--",INDEX('wykaz produktów'!$A$4:$D$495,$H17,1))</f>
        <v>019003</v>
      </c>
      <c r="C17" s="16" t="str">
        <f ca="1">IF($H17="","--",INDEX('wykaz produktów'!$B$4:$D$495,$H17,1))</f>
        <v>Książeczka kontrastowa mała - kolorowa</v>
      </c>
      <c r="D17" s="16">
        <f ca="1">IF($H17="","--",INDEX('wykaz produktów'!$C$4:$D$495,$H17,1))</f>
        <v>1</v>
      </c>
      <c r="E17" s="31">
        <f ca="1">IF($H17="","--",INDEX('wykaz produktów'!$D$4:$D$495,$H17,1))</f>
        <v>39.9</v>
      </c>
      <c r="F17" s="31">
        <f t="shared" ca="1" si="0"/>
        <v>39.9</v>
      </c>
      <c r="G17" s="18"/>
      <c r="H17" s="19">
        <f ca="1">IF(FALSE = ISERROR(MATCH(TRUE,OFFSET('wykaz produktów'!$H$4:$H$495,H16,0),0)),H16+MATCH(TRUE,OFFSET('wykaz produktów'!$H$4:$H$495,H16,0),0),"")</f>
        <v>14</v>
      </c>
    </row>
    <row r="18" spans="2:8" x14ac:dyDescent="0.25">
      <c r="B18" s="21" t="str">
        <f ca="1">IF($H18="","--",INDEX('wykaz produktów'!$A$4:$D$495,$H18,1))</f>
        <v>019004</v>
      </c>
      <c r="C18" s="16" t="str">
        <f ca="1">IF($H18="","--",INDEX('wykaz produktów'!$B$4:$D$495,$H18,1))</f>
        <v>Książeczka kontrastowa duża - czerwona</v>
      </c>
      <c r="D18" s="16">
        <f ca="1">IF($H18="","--",INDEX('wykaz produktów'!$C$4:$D$495,$H18,1))</f>
        <v>1</v>
      </c>
      <c r="E18" s="31">
        <f ca="1">IF($H18="","--",INDEX('wykaz produktów'!$D$4:$D$495,$H18,1))</f>
        <v>49.9</v>
      </c>
      <c r="F18" s="31">
        <f t="shared" ca="1" si="0"/>
        <v>49.9</v>
      </c>
      <c r="G18" s="18"/>
      <c r="H18" s="19">
        <f ca="1">IF(FALSE = ISERROR(MATCH(TRUE,OFFSET('wykaz produktów'!$H$4:$H$495,H17,0),0)),H17+MATCH(TRUE,OFFSET('wykaz produktów'!$H$4:$H$495,H17,0),0),"")</f>
        <v>15</v>
      </c>
    </row>
    <row r="19" spans="2:8" x14ac:dyDescent="0.25">
      <c r="B19" s="21" t="str">
        <f ca="1">IF($H19="","--",INDEX('wykaz produktów'!$A$4:$D$495,$H19,1))</f>
        <v>019005</v>
      </c>
      <c r="C19" s="16" t="str">
        <f ca="1">IF($H19="","--",INDEX('wykaz produktów'!$B$4:$D$495,$H19,1))</f>
        <v>Piłeczka kontrastowa - różowa</v>
      </c>
      <c r="D19" s="16">
        <f ca="1">IF($H19="","--",INDEX('wykaz produktów'!$C$4:$D$495,$H19,1))</f>
        <v>1</v>
      </c>
      <c r="E19" s="31">
        <f ca="1">IF($H19="","--",INDEX('wykaz produktów'!$D$4:$D$495,$H19,1))</f>
        <v>24.9</v>
      </c>
      <c r="F19" s="31">
        <f t="shared" ca="1" si="0"/>
        <v>24.9</v>
      </c>
      <c r="G19" s="18"/>
      <c r="H19" s="19">
        <f ca="1">IF(FALSE = ISERROR(MATCH(TRUE,OFFSET('wykaz produktów'!$H$4:$H$495,H18,0),0)),H18+MATCH(TRUE,OFFSET('wykaz produktów'!$H$4:$H$495,H18,0),0),"")</f>
        <v>16</v>
      </c>
    </row>
    <row r="20" spans="2:8" x14ac:dyDescent="0.25">
      <c r="B20" s="21" t="str">
        <f ca="1">IF($H20="","--",INDEX('wykaz produktów'!$A$4:$D$495,$H20,1))</f>
        <v>019006</v>
      </c>
      <c r="C20" s="16" t="str">
        <f ca="1">IF($H20="","--",INDEX('wykaz produktów'!$B$4:$D$495,$H20,1))</f>
        <v>Króliczka kontrastowa - różowa</v>
      </c>
      <c r="D20" s="16">
        <f ca="1">IF($H20="","--",INDEX('wykaz produktów'!$C$4:$D$495,$H20,1))</f>
        <v>1</v>
      </c>
      <c r="E20" s="31">
        <f ca="1">IF($H20="","--",INDEX('wykaz produktów'!$D$4:$D$495,$H20,1))</f>
        <v>45.9</v>
      </c>
      <c r="F20" s="31">
        <f t="shared" ca="1" si="0"/>
        <v>45.9</v>
      </c>
      <c r="G20" s="18"/>
      <c r="H20" s="19">
        <f ca="1">IF(FALSE = ISERROR(MATCH(TRUE,OFFSET('wykaz produktów'!$H$4:$H$495,H19,0),0)),H19+MATCH(TRUE,OFFSET('wykaz produktów'!$H$4:$H$495,H19,0),0),"")</f>
        <v>17</v>
      </c>
    </row>
    <row r="21" spans="2:8" x14ac:dyDescent="0.25">
      <c r="B21" s="21" t="str">
        <f ca="1">IF($H21="","--",INDEX('wykaz produktów'!$A$4:$D$495,$H21,1))</f>
        <v>019008</v>
      </c>
      <c r="C21" s="16" t="str">
        <f ca="1">IF($H21="","--",INDEX('wykaz produktów'!$B$4:$D$495,$H21,1))</f>
        <v>Książeczka edukacyjna miękka</v>
      </c>
      <c r="D21" s="16">
        <f ca="1">IF($H21="","--",INDEX('wykaz produktów'!$C$4:$D$495,$H21,1))</f>
        <v>1</v>
      </c>
      <c r="E21" s="31">
        <f ca="1">IF($H21="","--",INDEX('wykaz produktów'!$D$4:$D$495,$H21,1))</f>
        <v>39.9</v>
      </c>
      <c r="F21" s="31">
        <f t="shared" ca="1" si="0"/>
        <v>39.9</v>
      </c>
      <c r="G21" s="18"/>
      <c r="H21" s="19">
        <f ca="1">IF(FALSE = ISERROR(MATCH(TRUE,OFFSET('wykaz produktów'!$H$4:$H$495,H20,0),0)),H20+MATCH(TRUE,OFFSET('wykaz produktów'!$H$4:$H$495,H20,0),0),"")</f>
        <v>18</v>
      </c>
    </row>
    <row r="22" spans="2:8" x14ac:dyDescent="0.25">
      <c r="B22" s="21">
        <f ca="1">IF($H22="","--",INDEX('wykaz produktów'!$A$4:$D$495,$H22,1))</f>
        <v>815119</v>
      </c>
      <c r="C22" s="16" t="str">
        <f ca="1">IF($H22="","--",INDEX('wykaz produktów'!$B$4:$D$495,$H22,1))</f>
        <v>Karty kontrastowe na sznureczku 0 m+</v>
      </c>
      <c r="D22" s="16">
        <f ca="1">IF($H22="","--",INDEX('wykaz produktów'!$C$4:$D$495,$H22,1))</f>
        <v>1</v>
      </c>
      <c r="E22" s="31">
        <f ca="1">IF($H22="","--",INDEX('wykaz produktów'!$D$4:$D$495,$H22,1))</f>
        <v>19.899999999999999</v>
      </c>
      <c r="F22" s="31">
        <f t="shared" ca="1" si="0"/>
        <v>19.899999999999999</v>
      </c>
      <c r="G22" s="18"/>
      <c r="H22" s="19">
        <f ca="1">IF(FALSE = ISERROR(MATCH(TRUE,OFFSET('wykaz produktów'!$H$4:$H$495,H21,0),0)),H21+MATCH(TRUE,OFFSET('wykaz produktów'!$H$4:$H$495,H21,0),0),"")</f>
        <v>19</v>
      </c>
    </row>
    <row r="23" spans="2:8" x14ac:dyDescent="0.25">
      <c r="B23" s="21">
        <f ca="1">IF($H23="","--",INDEX('wykaz produktów'!$A$4:$D$495,$H23,1))</f>
        <v>815120</v>
      </c>
      <c r="C23" s="16" t="str">
        <f ca="1">IF($H23="","--",INDEX('wykaz produktów'!$B$4:$D$495,$H23,1))</f>
        <v>Karty kontrastowe na sznureczku 3 m+</v>
      </c>
      <c r="D23" s="16">
        <f ca="1">IF($H23="","--",INDEX('wykaz produktów'!$C$4:$D$495,$H23,1))</f>
        <v>1</v>
      </c>
      <c r="E23" s="31">
        <f ca="1">IF($H23="","--",INDEX('wykaz produktów'!$D$4:$D$495,$H23,1))</f>
        <v>19.899999999999999</v>
      </c>
      <c r="F23" s="31">
        <f t="shared" ca="1" si="0"/>
        <v>19.899999999999999</v>
      </c>
      <c r="G23" s="18"/>
      <c r="H23" s="19">
        <f ca="1">IF(FALSE = ISERROR(MATCH(TRUE,OFFSET('wykaz produktów'!$H$4:$H$495,H22,0),0)),H22+MATCH(TRUE,OFFSET('wykaz produktów'!$H$4:$H$495,H22,0),0),"")</f>
        <v>20</v>
      </c>
    </row>
    <row r="24" spans="2:8" x14ac:dyDescent="0.25">
      <c r="B24" s="21">
        <f ca="1">IF($H24="","--",INDEX('wykaz produktów'!$A$4:$D$495,$H24,1))</f>
        <v>101394</v>
      </c>
      <c r="C24" s="16" t="str">
        <f ca="1">IF($H24="","--",INDEX('wykaz produktów'!$B$4:$D$495,$H24,1))</f>
        <v>Kostka kontrastowa biało-czarna</v>
      </c>
      <c r="D24" s="16">
        <f ca="1">IF($H24="","--",INDEX('wykaz produktów'!$C$4:$D$495,$H24,1))</f>
        <v>1</v>
      </c>
      <c r="E24" s="31">
        <f ca="1">IF($H24="","--",INDEX('wykaz produktów'!$D$4:$D$495,$H24,1))</f>
        <v>59.9</v>
      </c>
      <c r="F24" s="31">
        <f t="shared" ca="1" si="0"/>
        <v>59.9</v>
      </c>
      <c r="G24" s="18"/>
      <c r="H24" s="19">
        <f ca="1">IF(FALSE = ISERROR(MATCH(TRUE,OFFSET('wykaz produktów'!$H$4:$H$495,H23,0),0)),H23+MATCH(TRUE,OFFSET('wykaz produktów'!$H$4:$H$495,H23,0),0),"")</f>
        <v>21</v>
      </c>
    </row>
    <row r="25" spans="2:8" x14ac:dyDescent="0.25">
      <c r="B25" s="21">
        <f ca="1">IF($H25="","--",INDEX('wykaz produktów'!$A$4:$D$495,$H25,1))</f>
        <v>101395</v>
      </c>
      <c r="C25" s="16" t="str">
        <f ca="1">IF($H25="","--",INDEX('wykaz produktów'!$B$4:$D$495,$H25,1))</f>
        <v>Kostka kontrastowa biało-czarno-czerwona</v>
      </c>
      <c r="D25" s="16">
        <f ca="1">IF($H25="","--",INDEX('wykaz produktów'!$C$4:$D$495,$H25,1))</f>
        <v>1</v>
      </c>
      <c r="E25" s="31">
        <f ca="1">IF($H25="","--",INDEX('wykaz produktów'!$D$4:$D$495,$H25,1))</f>
        <v>59.9</v>
      </c>
      <c r="F25" s="31">
        <f t="shared" ca="1" si="0"/>
        <v>59.9</v>
      </c>
      <c r="G25" s="18"/>
      <c r="H25" s="19">
        <f ca="1">IF(FALSE = ISERROR(MATCH(TRUE,OFFSET('wykaz produktów'!$H$4:$H$495,H24,0),0)),H24+MATCH(TRUE,OFFSET('wykaz produktów'!$H$4:$H$495,H24,0),0),"")</f>
        <v>22</v>
      </c>
    </row>
    <row r="26" spans="2:8" x14ac:dyDescent="0.25">
      <c r="B26" s="21">
        <f ca="1">IF($H26="","--",INDEX('wykaz produktów'!$A$4:$D$495,$H26,1))</f>
        <v>101665</v>
      </c>
      <c r="C26" s="16" t="str">
        <f ca="1">IF($H26="","--",INDEX('wykaz produktów'!$B$4:$D$495,$H26,1))</f>
        <v>Zestaw kostek kontrastowych, 3 szt.</v>
      </c>
      <c r="D26" s="16">
        <f ca="1">IF($H26="","--",INDEX('wykaz produktów'!$C$4:$D$495,$H26,1))</f>
        <v>1</v>
      </c>
      <c r="E26" s="31">
        <f ca="1">IF($H26="","--",INDEX('wykaz produktów'!$D$4:$D$495,$H26,1))</f>
        <v>79.900000000000006</v>
      </c>
      <c r="F26" s="31">
        <f t="shared" ca="1" si="0"/>
        <v>79.900000000000006</v>
      </c>
      <c r="G26" s="18"/>
      <c r="H26" s="19">
        <f ca="1">IF(FALSE = ISERROR(MATCH(TRUE,OFFSET('wykaz produktów'!$H$4:$H$495,H25,0),0)),H25+MATCH(TRUE,OFFSET('wykaz produktów'!$H$4:$H$495,H25,0),0),"")</f>
        <v>23</v>
      </c>
    </row>
    <row r="27" spans="2:8" x14ac:dyDescent="0.25">
      <c r="B27" s="21">
        <f ca="1">IF($H27="","--",INDEX('wykaz produktów'!$A$4:$D$495,$H27,1))</f>
        <v>101393</v>
      </c>
      <c r="C27" s="16" t="str">
        <f ca="1">IF($H27="","--",INDEX('wykaz produktów'!$B$4:$D$495,$H27,1))</f>
        <v>Mata - szachownica 1 x 1 m</v>
      </c>
      <c r="D27" s="16">
        <f ca="1">IF($H27="","--",INDEX('wykaz produktów'!$C$4:$D$495,$H27,1))</f>
        <v>1</v>
      </c>
      <c r="E27" s="31">
        <f ca="1">IF($H27="","--",INDEX('wykaz produktów'!$D$4:$D$495,$H27,1))</f>
        <v>199.9</v>
      </c>
      <c r="F27" s="31">
        <f t="shared" ca="1" si="0"/>
        <v>199.9</v>
      </c>
      <c r="G27" s="18"/>
      <c r="H27" s="19">
        <f ca="1">IF(FALSE = ISERROR(MATCH(TRUE,OFFSET('wykaz produktów'!$H$4:$H$495,H26,0),0)),H26+MATCH(TRUE,OFFSET('wykaz produktów'!$H$4:$H$495,H26,0),0),"")</f>
        <v>24</v>
      </c>
    </row>
    <row r="28" spans="2:8" x14ac:dyDescent="0.25">
      <c r="B28" s="21">
        <f ca="1">IF($H28="","--",INDEX('wykaz produktów'!$A$4:$D$495,$H28,1))</f>
        <v>545001</v>
      </c>
      <c r="C28" s="16" t="str">
        <f ca="1">IF($H28="","--",INDEX('wykaz produktów'!$B$4:$D$495,$H28,1))</f>
        <v>Mata kontrastowa</v>
      </c>
      <c r="D28" s="16">
        <f ca="1">IF($H28="","--",INDEX('wykaz produktów'!$C$4:$D$495,$H28,1))</f>
        <v>1</v>
      </c>
      <c r="E28" s="31">
        <f ca="1">IF($H28="","--",INDEX('wykaz produktów'!$D$4:$D$495,$H28,1))</f>
        <v>139.9</v>
      </c>
      <c r="F28" s="31">
        <f t="shared" ca="1" si="0"/>
        <v>139.9</v>
      </c>
      <c r="G28" s="18"/>
      <c r="H28" s="19">
        <f ca="1">IF(FALSE = ISERROR(MATCH(TRUE,OFFSET('wykaz produktów'!$H$4:$H$495,H27,0),0)),H27+MATCH(TRUE,OFFSET('wykaz produktów'!$H$4:$H$495,H27,0),0),"")</f>
        <v>25</v>
      </c>
    </row>
    <row r="29" spans="2:8" x14ac:dyDescent="0.25">
      <c r="B29" s="21">
        <f ca="1">IF($H29="","--",INDEX('wykaz produktów'!$A$4:$D$495,$H29,1))</f>
        <v>101315</v>
      </c>
      <c r="C29" s="16" t="str">
        <f ca="1">IF($H29="","--",INDEX('wykaz produktów'!$B$4:$D$495,$H29,1))</f>
        <v>Sensoryczna gąsienica</v>
      </c>
      <c r="D29" s="16">
        <f ca="1">IF($H29="","--",INDEX('wykaz produktów'!$C$4:$D$495,$H29,1))</f>
        <v>1</v>
      </c>
      <c r="E29" s="31">
        <f ca="1">IF($H29="","--",INDEX('wykaz produktów'!$D$4:$D$495,$H29,1))</f>
        <v>149.9</v>
      </c>
      <c r="F29" s="31">
        <f t="shared" ca="1" si="0"/>
        <v>149.9</v>
      </c>
      <c r="G29" s="18"/>
      <c r="H29" s="19">
        <f ca="1">IF(FALSE = ISERROR(MATCH(TRUE,OFFSET('wykaz produktów'!$H$4:$H$495,H28,0),0)),H28+MATCH(TRUE,OFFSET('wykaz produktów'!$H$4:$H$495,H28,0),0),"")</f>
        <v>26</v>
      </c>
    </row>
    <row r="30" spans="2:8" x14ac:dyDescent="0.25">
      <c r="B30" s="21">
        <f ca="1">IF($H30="","--",INDEX('wykaz produktów'!$A$4:$D$495,$H30,1))</f>
        <v>196074</v>
      </c>
      <c r="C30" s="16" t="str">
        <f ca="1">IF($H30="","--",INDEX('wykaz produktów'!$B$4:$D$495,$H30,1))</f>
        <v>Kwadraty fakturowe</v>
      </c>
      <c r="D30" s="16">
        <f ca="1">IF($H30="","--",INDEX('wykaz produktów'!$C$4:$D$495,$H30,1))</f>
        <v>1</v>
      </c>
      <c r="E30" s="31">
        <f ca="1">IF($H30="","--",INDEX('wykaz produktów'!$D$4:$D$495,$H30,1))</f>
        <v>199.9</v>
      </c>
      <c r="F30" s="31">
        <f t="shared" ca="1" si="0"/>
        <v>199.9</v>
      </c>
      <c r="G30" s="18"/>
      <c r="H30" s="19">
        <f ca="1">IF(FALSE = ISERROR(MATCH(TRUE,OFFSET('wykaz produktów'!$H$4:$H$495,H29,0),0)),H29+MATCH(TRUE,OFFSET('wykaz produktów'!$H$4:$H$495,H29,0),0),"")</f>
        <v>27</v>
      </c>
    </row>
    <row r="31" spans="2:8" x14ac:dyDescent="0.25">
      <c r="B31" s="21">
        <f ca="1">IF($H31="","--",INDEX('wykaz produktów'!$A$4:$D$495,$H31,1))</f>
        <v>196052</v>
      </c>
      <c r="C31" s="16" t="str">
        <f ca="1">IF($H31="","--",INDEX('wykaz produktów'!$B$4:$D$495,$H31,1))</f>
        <v>Sensoryczne misie</v>
      </c>
      <c r="D31" s="16">
        <f ca="1">IF($H31="","--",INDEX('wykaz produktów'!$C$4:$D$495,$H31,1))</f>
        <v>1</v>
      </c>
      <c r="E31" s="31">
        <f ca="1">IF($H31="","--",INDEX('wykaz produktów'!$D$4:$D$495,$H31,1))</f>
        <v>249.9</v>
      </c>
      <c r="F31" s="31">
        <f t="shared" ca="1" si="0"/>
        <v>249.9</v>
      </c>
      <c r="G31" s="18"/>
      <c r="H31" s="19">
        <f ca="1">IF(FALSE = ISERROR(MATCH(TRUE,OFFSET('wykaz produktów'!$H$4:$H$495,H30,0),0)),H30+MATCH(TRUE,OFFSET('wykaz produktów'!$H$4:$H$495,H30,0),0),"")</f>
        <v>28</v>
      </c>
    </row>
    <row r="32" spans="2:8" x14ac:dyDescent="0.25">
      <c r="B32" s="21">
        <f ca="1">IF($H32="","--",INDEX('wykaz produktów'!$A$4:$D$495,$H32,1))</f>
        <v>823012</v>
      </c>
      <c r="C32" s="16" t="str">
        <f ca="1">IF($H32="","--",INDEX('wykaz produktów'!$B$4:$D$495,$H32,1))</f>
        <v>Fakturowe obrazki</v>
      </c>
      <c r="D32" s="16">
        <f ca="1">IF($H32="","--",INDEX('wykaz produktów'!$C$4:$D$495,$H32,1))</f>
        <v>1</v>
      </c>
      <c r="E32" s="31">
        <f ca="1">IF($H32="","--",INDEX('wykaz produktów'!$D$4:$D$495,$H32,1))</f>
        <v>229.9</v>
      </c>
      <c r="F32" s="31">
        <f t="shared" ca="1" si="0"/>
        <v>229.9</v>
      </c>
      <c r="G32" s="18"/>
      <c r="H32" s="19">
        <f ca="1">IF(FALSE = ISERROR(MATCH(TRUE,OFFSET('wykaz produktów'!$H$4:$H$495,H31,0),0)),H31+MATCH(TRUE,OFFSET('wykaz produktów'!$H$4:$H$495,H31,0),0),"")</f>
        <v>29</v>
      </c>
    </row>
    <row r="33" spans="2:8" x14ac:dyDescent="0.25">
      <c r="B33" s="21">
        <f ca="1">IF($H33="","--",INDEX('wykaz produktów'!$A$4:$D$495,$H33,1))</f>
        <v>101400</v>
      </c>
      <c r="C33" s="16" t="str">
        <f ca="1">IF($H33="","--",INDEX('wykaz produktów'!$B$4:$D$495,$H33,1))</f>
        <v>Fakturowe kwadraty - zestaw podstawowy</v>
      </c>
      <c r="D33" s="16">
        <f ca="1">IF($H33="","--",INDEX('wykaz produktów'!$C$4:$D$495,$H33,1))</f>
        <v>1</v>
      </c>
      <c r="E33" s="31">
        <f ca="1">IF($H33="","--",INDEX('wykaz produktów'!$D$4:$D$495,$H33,1))</f>
        <v>299.89999999999998</v>
      </c>
      <c r="F33" s="31">
        <f t="shared" ca="1" si="0"/>
        <v>299.89999999999998</v>
      </c>
      <c r="G33" s="18"/>
      <c r="H33" s="19">
        <f ca="1">IF(FALSE = ISERROR(MATCH(TRUE,OFFSET('wykaz produktów'!$H$4:$H$495,H32,0),0)),H32+MATCH(TRUE,OFFSET('wykaz produktów'!$H$4:$H$495,H32,0),0),"")</f>
        <v>30</v>
      </c>
    </row>
    <row r="34" spans="2:8" x14ac:dyDescent="0.25">
      <c r="B34" s="21">
        <f ca="1">IF($H34="","--",INDEX('wykaz produktów'!$A$4:$D$495,$H34,1))</f>
        <v>101401</v>
      </c>
      <c r="C34" s="16" t="str">
        <f ca="1">IF($H34="","--",INDEX('wykaz produktów'!$B$4:$D$495,$H34,1))</f>
        <v>Fakturowe kwadraty - zestaw uzupełniający</v>
      </c>
      <c r="D34" s="16">
        <f ca="1">IF($H34="","--",INDEX('wykaz produktów'!$C$4:$D$495,$H34,1))</f>
        <v>1</v>
      </c>
      <c r="E34" s="31">
        <f ca="1">IF($H34="","--",INDEX('wykaz produktów'!$D$4:$D$495,$H34,1))</f>
        <v>149.9</v>
      </c>
      <c r="F34" s="31">
        <f t="shared" ca="1" si="0"/>
        <v>149.9</v>
      </c>
      <c r="G34" s="18"/>
      <c r="H34" s="19">
        <f ca="1">IF(FALSE = ISERROR(MATCH(TRUE,OFFSET('wykaz produktów'!$H$4:$H$495,H33,0),0)),H33+MATCH(TRUE,OFFSET('wykaz produktów'!$H$4:$H$495,H33,0),0),"")</f>
        <v>31</v>
      </c>
    </row>
    <row r="35" spans="2:8" x14ac:dyDescent="0.25">
      <c r="B35" s="21">
        <f ca="1">IF($H35="","--",INDEX('wykaz produktów'!$A$4:$D$495,$H35,1))</f>
        <v>522029</v>
      </c>
      <c r="C35" s="16" t="str">
        <f ca="1">IF($H35="","--",INDEX('wykaz produktów'!$B$4:$D$495,$H35,1))</f>
        <v>Piłka jeżyk 20 cm - turkusowa</v>
      </c>
      <c r="D35" s="16">
        <f ca="1">IF($H35="","--",INDEX('wykaz produktów'!$C$4:$D$495,$H35,1))</f>
        <v>1</v>
      </c>
      <c r="E35" s="31">
        <f ca="1">IF($H35="","--",INDEX('wykaz produktów'!$D$4:$D$495,$H35,1))</f>
        <v>25.9</v>
      </c>
      <c r="F35" s="31">
        <f t="shared" ca="1" si="0"/>
        <v>25.9</v>
      </c>
      <c r="G35" s="18"/>
      <c r="H35" s="19">
        <f ca="1">IF(FALSE = ISERROR(MATCH(TRUE,OFFSET('wykaz produktów'!$H$4:$H$495,H34,0),0)),H34+MATCH(TRUE,OFFSET('wykaz produktów'!$H$4:$H$495,H34,0),0),"")</f>
        <v>32</v>
      </c>
    </row>
    <row r="36" spans="2:8" x14ac:dyDescent="0.25">
      <c r="B36" s="21">
        <f ca="1">IF($H36="","--",INDEX('wykaz produktów'!$A$4:$D$495,$H36,1))</f>
        <v>306169</v>
      </c>
      <c r="C36" s="16" t="str">
        <f ca="1">IF($H36="","--",INDEX('wykaz produktów'!$B$4:$D$495,$H36,1))</f>
        <v>Piłka ażurowa z dzwoneczkiem</v>
      </c>
      <c r="D36" s="16">
        <f ca="1">IF($H36="","--",INDEX('wykaz produktów'!$C$4:$D$495,$H36,1))</f>
        <v>1</v>
      </c>
      <c r="E36" s="31">
        <f ca="1">IF($H36="","--",INDEX('wykaz produktów'!$D$4:$D$495,$H36,1))</f>
        <v>45.9</v>
      </c>
      <c r="F36" s="31">
        <f t="shared" ca="1" si="0"/>
        <v>45.9</v>
      </c>
      <c r="G36" s="18"/>
      <c r="H36" s="19">
        <f ca="1">IF(FALSE = ISERROR(MATCH(TRUE,OFFSET('wykaz produktów'!$H$4:$H$495,H35,0),0)),H35+MATCH(TRUE,OFFSET('wykaz produktów'!$H$4:$H$495,H35,0),0),"")</f>
        <v>33</v>
      </c>
    </row>
    <row r="37" spans="2:8" x14ac:dyDescent="0.25">
      <c r="B37" s="21">
        <f ca="1">IF($H37="","--",INDEX('wykaz produktów'!$A$4:$D$495,$H37,1))</f>
        <v>306171</v>
      </c>
      <c r="C37" s="16" t="str">
        <f ca="1">IF($H37="","--",INDEX('wykaz produktów'!$B$4:$D$495,$H37,1))</f>
        <v>Piłka ażurowa</v>
      </c>
      <c r="D37" s="16">
        <f ca="1">IF($H37="","--",INDEX('wykaz produktów'!$C$4:$D$495,$H37,1))</f>
        <v>1</v>
      </c>
      <c r="E37" s="31">
        <f ca="1">IF($H37="","--",INDEX('wykaz produktów'!$D$4:$D$495,$H37,1))</f>
        <v>69.900000000000006</v>
      </c>
      <c r="F37" s="31">
        <f t="shared" ca="1" si="0"/>
        <v>69.900000000000006</v>
      </c>
      <c r="G37" s="18"/>
      <c r="H37" s="19">
        <f ca="1">IF(FALSE = ISERROR(MATCH(TRUE,OFFSET('wykaz produktów'!$H$4:$H$495,H36,0),0)),H36+MATCH(TRUE,OFFSET('wykaz produktów'!$H$4:$H$495,H36,0),0),"")</f>
        <v>34</v>
      </c>
    </row>
    <row r="38" spans="2:8" x14ac:dyDescent="0.25">
      <c r="B38" s="21" t="str">
        <f ca="1">IF($H38="","--",INDEX('wykaz produktów'!$A$4:$D$495,$H38,1))</f>
        <v>ZL590079</v>
      </c>
      <c r="C38" s="16" t="str">
        <f ca="1">IF($H38="","--",INDEX('wykaz produktów'!$B$4:$D$495,$H38,1))</f>
        <v>Sześcian z labiryntem XX*</v>
      </c>
      <c r="D38" s="16">
        <f ca="1">IF($H38="","--",INDEX('wykaz produktów'!$C$4:$D$495,$H38,1))</f>
        <v>1</v>
      </c>
      <c r="E38" s="31">
        <f ca="1">IF($H38="","--",INDEX('wykaz produktów'!$D$4:$D$495,$H38,1))</f>
        <v>174.95</v>
      </c>
      <c r="F38" s="31">
        <f t="shared" ca="1" si="0"/>
        <v>174.95</v>
      </c>
      <c r="G38" s="18"/>
      <c r="H38" s="19">
        <f ca="1">IF(FALSE = ISERROR(MATCH(TRUE,OFFSET('wykaz produktów'!$H$4:$H$495,H37,0),0)),H37+MATCH(TRUE,OFFSET('wykaz produktów'!$H$4:$H$495,H37,0),0),"")</f>
        <v>35</v>
      </c>
    </row>
    <row r="39" spans="2:8" x14ac:dyDescent="0.25">
      <c r="B39" s="21">
        <f ca="1">IF($H39="","--",INDEX('wykaz produktów'!$A$4:$D$495,$H39,1))</f>
        <v>601031</v>
      </c>
      <c r="C39" s="16" t="str">
        <f ca="1">IF($H39="","--",INDEX('wykaz produktów'!$B$4:$D$495,$H39,1))</f>
        <v>Mini top</v>
      </c>
      <c r="D39" s="16">
        <f ca="1">IF($H39="","--",INDEX('wykaz produktów'!$C$4:$D$495,$H39,1))</f>
        <v>1</v>
      </c>
      <c r="E39" s="31">
        <f ca="1">IF($H39="","--",INDEX('wykaz produktów'!$D$4:$D$495,$H39,1))</f>
        <v>179.9</v>
      </c>
      <c r="F39" s="31">
        <f t="shared" ca="1" si="0"/>
        <v>179.9</v>
      </c>
      <c r="G39" s="18"/>
      <c r="H39" s="19">
        <f ca="1">IF(FALSE = ISERROR(MATCH(TRUE,OFFSET('wykaz produktów'!$H$4:$H$495,H38,0),0)),H38+MATCH(TRUE,OFFSET('wykaz produktów'!$H$4:$H$495,H38,0),0),"")</f>
        <v>36</v>
      </c>
    </row>
    <row r="40" spans="2:8" x14ac:dyDescent="0.25">
      <c r="B40" s="21">
        <f ca="1">IF($H40="","--",INDEX('wykaz produktów'!$A$4:$D$495,$H40,1))</f>
        <v>601069</v>
      </c>
      <c r="C40" s="16" t="str">
        <f ca="1">IF($H40="","--",INDEX('wykaz produktów'!$B$4:$D$495,$H40,1))</f>
        <v>Poduszka do spodka Mini Top</v>
      </c>
      <c r="D40" s="16">
        <f ca="1">IF($H40="","--",INDEX('wykaz produktów'!$C$4:$D$495,$H40,1))</f>
        <v>1</v>
      </c>
      <c r="E40" s="31">
        <f ca="1">IF($H40="","--",INDEX('wykaz produktów'!$D$4:$D$495,$H40,1))</f>
        <v>199.9</v>
      </c>
      <c r="F40" s="31">
        <f t="shared" ca="1" si="0"/>
        <v>199.9</v>
      </c>
      <c r="G40" s="18"/>
      <c r="H40" s="19">
        <f ca="1">IF(FALSE = ISERROR(MATCH(TRUE,OFFSET('wykaz produktów'!$H$4:$H$495,H39,0),0)),H39+MATCH(TRUE,OFFSET('wykaz produktów'!$H$4:$H$495,H39,0),0),"")</f>
        <v>37</v>
      </c>
    </row>
    <row r="41" spans="2:8" x14ac:dyDescent="0.25">
      <c r="B41" s="21" t="str">
        <f ca="1">IF($H41="","--",INDEX('wykaz produktów'!$A$4:$D$495,$H41,1))</f>
        <v>--</v>
      </c>
      <c r="C41" s="16" t="str">
        <f ca="1">IF($H41="","--",INDEX('wykaz produktów'!$B$4:$D$495,$H41,1))</f>
        <v>--</v>
      </c>
      <c r="D41" s="16" t="str">
        <f ca="1">IF($H41="","--",INDEX('wykaz produktów'!$C$4:$D$495,$H41,1))</f>
        <v>--</v>
      </c>
      <c r="E41" s="31" t="str">
        <f ca="1">IF($H41="","--",INDEX('wykaz produktów'!$D$4:$D$495,$H41,1))</f>
        <v>--</v>
      </c>
      <c r="F41" s="31" t="str">
        <f t="shared" ca="1" si="0"/>
        <v/>
      </c>
      <c r="G41" s="18"/>
      <c r="H41" s="19" t="str">
        <f ca="1">IF(FALSE = ISERROR(MATCH(TRUE,OFFSET('wykaz produktów'!$H$4:$H$495,H40,0),0)),H40+MATCH(TRUE,OFFSET('wykaz produktów'!$H$4:$H$495,H40,0),0),"")</f>
        <v/>
      </c>
    </row>
    <row r="42" spans="2:8" x14ac:dyDescent="0.25">
      <c r="B42" s="21" t="str">
        <f ca="1">IF($H42="","--",INDEX('wykaz produktów'!$A$4:$D$495,$H42,1))</f>
        <v>--</v>
      </c>
      <c r="C42" s="16" t="str">
        <f ca="1">IF($H42="","--",INDEX('wykaz produktów'!$B$4:$D$495,$H42,1))</f>
        <v>--</v>
      </c>
      <c r="D42" s="16" t="str">
        <f ca="1">IF($H42="","--",INDEX('wykaz produktów'!$C$4:$D$495,$H42,1))</f>
        <v>--</v>
      </c>
      <c r="E42" s="31" t="str">
        <f ca="1">IF($H42="","--",INDEX('wykaz produktów'!$D$4:$D$495,$H42,1))</f>
        <v>--</v>
      </c>
      <c r="F42" s="31" t="str">
        <f t="shared" ca="1" si="0"/>
        <v/>
      </c>
      <c r="G42" s="18"/>
      <c r="H42" s="19" t="str">
        <f ca="1">IF(FALSE = ISERROR(MATCH(TRUE,OFFSET('wykaz produktów'!$H$4:$H$495,H41,0),0)),H41+MATCH(TRUE,OFFSET('wykaz produktów'!$H$4:$H$495,H41,0),0),"")</f>
        <v/>
      </c>
    </row>
    <row r="43" spans="2:8" x14ac:dyDescent="0.25">
      <c r="B43" s="21" t="str">
        <f ca="1">IF($H43="","--",INDEX('wykaz produktów'!$A$4:$D$495,$H43,1))</f>
        <v>--</v>
      </c>
      <c r="C43" s="16" t="str">
        <f ca="1">IF($H43="","--",INDEX('wykaz produktów'!$B$4:$D$495,$H43,1))</f>
        <v>--</v>
      </c>
      <c r="D43" s="16" t="str">
        <f ca="1">IF($H43="","--",INDEX('wykaz produktów'!$C$4:$D$495,$H43,1))</f>
        <v>--</v>
      </c>
      <c r="E43" s="31" t="str">
        <f ca="1">IF($H43="","--",INDEX('wykaz produktów'!$D$4:$D$495,$H43,1))</f>
        <v>--</v>
      </c>
      <c r="F43" s="31" t="str">
        <f t="shared" ca="1" si="0"/>
        <v/>
      </c>
      <c r="G43" s="18"/>
      <c r="H43" s="19" t="str">
        <f ca="1">IF(FALSE = ISERROR(MATCH(TRUE,OFFSET('wykaz produktów'!$H$4:$H$495,H42,0),0)),H42+MATCH(TRUE,OFFSET('wykaz produktów'!$H$4:$H$495,H42,0),0),"")</f>
        <v/>
      </c>
    </row>
    <row r="44" spans="2:8" x14ac:dyDescent="0.25">
      <c r="B44" s="21" t="str">
        <f ca="1">IF($H44="","--",INDEX('wykaz produktów'!$A$4:$D$495,$H44,1))</f>
        <v>--</v>
      </c>
      <c r="C44" s="16" t="str">
        <f ca="1">IF($H44="","--",INDEX('wykaz produktów'!$B$4:$D$495,$H44,1))</f>
        <v>--</v>
      </c>
      <c r="D44" s="16" t="str">
        <f ca="1">IF($H44="","--",INDEX('wykaz produktów'!$C$4:$D$495,$H44,1))</f>
        <v>--</v>
      </c>
      <c r="E44" s="31" t="str">
        <f ca="1">IF($H44="","--",INDEX('wykaz produktów'!$D$4:$D$495,$H44,1))</f>
        <v>--</v>
      </c>
      <c r="F44" s="31" t="str">
        <f t="shared" ca="1" si="0"/>
        <v/>
      </c>
      <c r="G44" s="18"/>
      <c r="H44" s="19" t="str">
        <f ca="1">IF(FALSE = ISERROR(MATCH(TRUE,OFFSET('wykaz produktów'!$H$4:$H$495,H43,0),0)),H43+MATCH(TRUE,OFFSET('wykaz produktów'!$H$4:$H$495,H43,0),0),"")</f>
        <v/>
      </c>
    </row>
    <row r="45" spans="2:8" x14ac:dyDescent="0.25">
      <c r="B45" s="21" t="str">
        <f ca="1">IF($H45="","--",INDEX('wykaz produktów'!$A$4:$D$495,$H45,1))</f>
        <v>--</v>
      </c>
      <c r="C45" s="16" t="str">
        <f ca="1">IF($H45="","--",INDEX('wykaz produktów'!$B$4:$D$495,$H45,1))</f>
        <v>--</v>
      </c>
      <c r="D45" s="16" t="str">
        <f ca="1">IF($H45="","--",INDEX('wykaz produktów'!$C$4:$D$495,$H45,1))</f>
        <v>--</v>
      </c>
      <c r="E45" s="31" t="str">
        <f ca="1">IF($H45="","--",INDEX('wykaz produktów'!$D$4:$D$495,$H45,1))</f>
        <v>--</v>
      </c>
      <c r="F45" s="31" t="str">
        <f t="shared" ca="1" si="0"/>
        <v/>
      </c>
      <c r="G45" s="18"/>
      <c r="H45" s="19" t="str">
        <f ca="1">IF(FALSE = ISERROR(MATCH(TRUE,OFFSET('wykaz produktów'!$H$4:$H$495,H44,0),0)),H44+MATCH(TRUE,OFFSET('wykaz produktów'!$H$4:$H$495,H44,0),0),"")</f>
        <v/>
      </c>
    </row>
    <row r="46" spans="2:8" x14ac:dyDescent="0.25">
      <c r="B46" s="21" t="str">
        <f ca="1">IF($H46="","--",INDEX('wykaz produktów'!$A$4:$D$495,$H46,1))</f>
        <v>--</v>
      </c>
      <c r="C46" s="16" t="str">
        <f ca="1">IF($H46="","--",INDEX('wykaz produktów'!$B$4:$D$495,$H46,1))</f>
        <v>--</v>
      </c>
      <c r="D46" s="16" t="str">
        <f ca="1">IF($H46="","--",INDEX('wykaz produktów'!$C$4:$D$495,$H46,1))</f>
        <v>--</v>
      </c>
      <c r="E46" s="31" t="str">
        <f ca="1">IF($H46="","--",INDEX('wykaz produktów'!$D$4:$D$495,$H46,1))</f>
        <v>--</v>
      </c>
      <c r="F46" s="31" t="str">
        <f t="shared" ca="1" si="0"/>
        <v/>
      </c>
      <c r="G46" s="18"/>
      <c r="H46" s="19" t="str">
        <f ca="1">IF(FALSE = ISERROR(MATCH(TRUE,OFFSET('wykaz produktów'!$H$4:$H$495,H45,0),0)),H45+MATCH(TRUE,OFFSET('wykaz produktów'!$H$4:$H$495,H45,0),0),"")</f>
        <v/>
      </c>
    </row>
    <row r="47" spans="2:8" x14ac:dyDescent="0.25">
      <c r="B47" s="21" t="str">
        <f ca="1">IF($H47="","--",INDEX('wykaz produktów'!$A$4:$D$495,$H47,1))</f>
        <v>--</v>
      </c>
      <c r="C47" s="16" t="str">
        <f ca="1">IF($H47="","--",INDEX('wykaz produktów'!$B$4:$D$495,$H47,1))</f>
        <v>--</v>
      </c>
      <c r="D47" s="16" t="str">
        <f ca="1">IF($H47="","--",INDEX('wykaz produktów'!$C$4:$D$495,$H47,1))</f>
        <v>--</v>
      </c>
      <c r="E47" s="31" t="str">
        <f ca="1">IF($H47="","--",INDEX('wykaz produktów'!$D$4:$D$495,$H47,1))</f>
        <v>--</v>
      </c>
      <c r="F47" s="31" t="str">
        <f t="shared" ca="1" si="0"/>
        <v/>
      </c>
      <c r="G47" s="18"/>
      <c r="H47" s="19" t="str">
        <f ca="1">IF(FALSE = ISERROR(MATCH(TRUE,OFFSET('wykaz produktów'!$H$4:$H$495,H46,0),0)),H46+MATCH(TRUE,OFFSET('wykaz produktów'!$H$4:$H$495,H46,0),0),"")</f>
        <v/>
      </c>
    </row>
    <row r="48" spans="2:8" x14ac:dyDescent="0.25">
      <c r="B48" s="21" t="str">
        <f ca="1">IF($H48="","--",INDEX('wykaz produktów'!$A$4:$D$495,$H48,1))</f>
        <v>--</v>
      </c>
      <c r="C48" s="16" t="str">
        <f ca="1">IF($H48="","--",INDEX('wykaz produktów'!$B$4:$D$495,$H48,1))</f>
        <v>--</v>
      </c>
      <c r="D48" s="16" t="str">
        <f ca="1">IF($H48="","--",INDEX('wykaz produktów'!$C$4:$D$495,$H48,1))</f>
        <v>--</v>
      </c>
      <c r="E48" s="31" t="str">
        <f ca="1">IF($H48="","--",INDEX('wykaz produktów'!$D$4:$D$495,$H48,1))</f>
        <v>--</v>
      </c>
      <c r="F48" s="31" t="str">
        <f t="shared" ca="1" si="0"/>
        <v/>
      </c>
      <c r="G48" s="18"/>
      <c r="H48" s="19" t="str">
        <f ca="1">IF(FALSE = ISERROR(MATCH(TRUE,OFFSET('wykaz produktów'!$H$4:$H$495,H47,0),0)),H47+MATCH(TRUE,OFFSET('wykaz produktów'!$H$4:$H$495,H47,0),0),"")</f>
        <v/>
      </c>
    </row>
    <row r="49" spans="2:8" x14ac:dyDescent="0.25">
      <c r="B49" s="22"/>
      <c r="C49" s="18"/>
      <c r="D49" s="18"/>
      <c r="E49" s="32"/>
      <c r="F49" s="32"/>
      <c r="G49" s="18"/>
      <c r="H49" s="19" t="str">
        <f ca="1">IF(FALSE = ISERROR(MATCH(TRUE,OFFSET('wykaz produktów'!$H$4:$H$495,H48,0),0)),H48+MATCH(TRUE,OFFSET('wykaz produktów'!$H$4:$H$495,H48,0),0),"")</f>
        <v/>
      </c>
    </row>
  </sheetData>
  <mergeCells count="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wykaz produktów</vt:lpstr>
      <vt:lpstr>wybrane produkty - podsumowanie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Patrycja Kalinowska</dc:creator>
  <cp:lastModifiedBy>Patrycja Kalinowska</cp:lastModifiedBy>
  <dcterms:created xsi:type="dcterms:W3CDTF">2018-02-02T14:17:26Z</dcterms:created>
  <dcterms:modified xsi:type="dcterms:W3CDTF">2018-02-06T12:49:50Z</dcterms:modified>
</cp:coreProperties>
</file>